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PV_Master 2_Sante" sheetId="1" r:id="rId1"/>
    <sheet name="PV_Psych 2_Norm" sheetId="15" r:id="rId2"/>
    <sheet name="Feuil2" sheetId="16" r:id="rId3"/>
    <sheet name="Rattra" sheetId="19" r:id="rId4"/>
  </sheets>
  <definedNames>
    <definedName name="_xlnm._FilterDatabase" localSheetId="2" hidden="1">Feuil2!$A$1:$G$1</definedName>
  </definedNames>
  <calcPr calcId="124519"/>
</workbook>
</file>

<file path=xl/calcChain.xml><?xml version="1.0" encoding="utf-8"?>
<calcChain xmlns="http://schemas.openxmlformats.org/spreadsheetml/2006/main">
  <c r="X75" i="15"/>
  <c r="G21"/>
  <c r="X28"/>
  <c r="G67"/>
  <c r="X60"/>
  <c r="X67"/>
  <c r="X71"/>
  <c r="X137"/>
  <c r="X169"/>
  <c r="AL162"/>
  <c r="AH162"/>
  <c r="AE162"/>
  <c r="Z162"/>
  <c r="AL168"/>
  <c r="AH168"/>
  <c r="AE168"/>
  <c r="Z168"/>
  <c r="AL167"/>
  <c r="AH167"/>
  <c r="AE167"/>
  <c r="Z167"/>
  <c r="AL166"/>
  <c r="AH166"/>
  <c r="AE166"/>
  <c r="Z166"/>
  <c r="AL121"/>
  <c r="AH121"/>
  <c r="AE121"/>
  <c r="Z121"/>
  <c r="AL165"/>
  <c r="AH165"/>
  <c r="AE165"/>
  <c r="Z165"/>
  <c r="AL164"/>
  <c r="AH164"/>
  <c r="AE164"/>
  <c r="Z164"/>
  <c r="AL163"/>
  <c r="AH163"/>
  <c r="AE163"/>
  <c r="Z163"/>
  <c r="AL161"/>
  <c r="AH161"/>
  <c r="AE161"/>
  <c r="Z161"/>
  <c r="AL160"/>
  <c r="AH160"/>
  <c r="AE160"/>
  <c r="Z160"/>
  <c r="AL159"/>
  <c r="AH159"/>
  <c r="AE159"/>
  <c r="Z159"/>
  <c r="AL158"/>
  <c r="AH158"/>
  <c r="AE158"/>
  <c r="Z158"/>
  <c r="AL157"/>
  <c r="AH157"/>
  <c r="AE157"/>
  <c r="Z157"/>
  <c r="AL156"/>
  <c r="AH156"/>
  <c r="AE156"/>
  <c r="Z156"/>
  <c r="AL155"/>
  <c r="AH155"/>
  <c r="AE155"/>
  <c r="Z155"/>
  <c r="AL154"/>
  <c r="AH154"/>
  <c r="AE154"/>
  <c r="Z154"/>
  <c r="AL153"/>
  <c r="AH153"/>
  <c r="AE153"/>
  <c r="Z153"/>
  <c r="AL152"/>
  <c r="AH152"/>
  <c r="AE152"/>
  <c r="Z152"/>
  <c r="AL151"/>
  <c r="AH151"/>
  <c r="AE151"/>
  <c r="Z151"/>
  <c r="AL120"/>
  <c r="AH120"/>
  <c r="AE120"/>
  <c r="Z120"/>
  <c r="AL150"/>
  <c r="AH150"/>
  <c r="AE150"/>
  <c r="Z150"/>
  <c r="AL149"/>
  <c r="AH149"/>
  <c r="AE149"/>
  <c r="Z149"/>
  <c r="AL148"/>
  <c r="AH148"/>
  <c r="AE148"/>
  <c r="Z148"/>
  <c r="AL147"/>
  <c r="AH147"/>
  <c r="AE147"/>
  <c r="Z147"/>
  <c r="AL146"/>
  <c r="AH146"/>
  <c r="AE146"/>
  <c r="Z146"/>
  <c r="AL145"/>
  <c r="AH145"/>
  <c r="AE145"/>
  <c r="Z145"/>
  <c r="AL144"/>
  <c r="AH144"/>
  <c r="AE144"/>
  <c r="Z144"/>
  <c r="AL143"/>
  <c r="AH143"/>
  <c r="AE143"/>
  <c r="Z143"/>
  <c r="AL142"/>
  <c r="AH142"/>
  <c r="AE142"/>
  <c r="Z142"/>
  <c r="AL141"/>
  <c r="AH141"/>
  <c r="AE141"/>
  <c r="Z141"/>
  <c r="AL140"/>
  <c r="AH140"/>
  <c r="AE140"/>
  <c r="Z140"/>
  <c r="AL139"/>
  <c r="AH139"/>
  <c r="AE139"/>
  <c r="Z139"/>
  <c r="AL138"/>
  <c r="AH138"/>
  <c r="AE138"/>
  <c r="Z138"/>
  <c r="AL137"/>
  <c r="AH137"/>
  <c r="AE137"/>
  <c r="Z137"/>
  <c r="AL136"/>
  <c r="AH136"/>
  <c r="AE136"/>
  <c r="Z136"/>
  <c r="AL135"/>
  <c r="AH135"/>
  <c r="AE135"/>
  <c r="Z135"/>
  <c r="AL134"/>
  <c r="AH134"/>
  <c r="AE134"/>
  <c r="Z134"/>
  <c r="AL133"/>
  <c r="AH133"/>
  <c r="AE133"/>
  <c r="Z133"/>
  <c r="AL132"/>
  <c r="AH132"/>
  <c r="AE132"/>
  <c r="Z132"/>
  <c r="AL131"/>
  <c r="AH131"/>
  <c r="AE131"/>
  <c r="Z131"/>
  <c r="AL130"/>
  <c r="AH130"/>
  <c r="AE130"/>
  <c r="Z130"/>
  <c r="AL129"/>
  <c r="AH129"/>
  <c r="AE129"/>
  <c r="Z129"/>
  <c r="AL128"/>
  <c r="AH128"/>
  <c r="AE128"/>
  <c r="Z128"/>
  <c r="AL127"/>
  <c r="AH127"/>
  <c r="AE127"/>
  <c r="Z127"/>
  <c r="AL126"/>
  <c r="AH126"/>
  <c r="AE126"/>
  <c r="Z126"/>
  <c r="AL125"/>
  <c r="AH125"/>
  <c r="AE125"/>
  <c r="Z125"/>
  <c r="AL124"/>
  <c r="AH124"/>
  <c r="AE124"/>
  <c r="Z124"/>
  <c r="AL123"/>
  <c r="AH123"/>
  <c r="AE123"/>
  <c r="Z123"/>
  <c r="AL119"/>
  <c r="AH119"/>
  <c r="AE119"/>
  <c r="Z119"/>
  <c r="AL118"/>
  <c r="AH118"/>
  <c r="AE118"/>
  <c r="Z118"/>
  <c r="AL117"/>
  <c r="AH117"/>
  <c r="AE117"/>
  <c r="Z117"/>
  <c r="AL116"/>
  <c r="AH116"/>
  <c r="AE116"/>
  <c r="Z116"/>
  <c r="AL115"/>
  <c r="AH115"/>
  <c r="AE115"/>
  <c r="Z115"/>
  <c r="AL114"/>
  <c r="AH114"/>
  <c r="AE114"/>
  <c r="Z114"/>
  <c r="AL113"/>
  <c r="AH113"/>
  <c r="AE113"/>
  <c r="Z113"/>
  <c r="AL112"/>
  <c r="AH112"/>
  <c r="AE112"/>
  <c r="Z112"/>
  <c r="AL111"/>
  <c r="AH111"/>
  <c r="AE111"/>
  <c r="Z111"/>
  <c r="AL110"/>
  <c r="AH110"/>
  <c r="AE110"/>
  <c r="Z110"/>
  <c r="AL109"/>
  <c r="AH109"/>
  <c r="AE109"/>
  <c r="Z109"/>
  <c r="AL108"/>
  <c r="AH108"/>
  <c r="AE108"/>
  <c r="Z108"/>
  <c r="AL107"/>
  <c r="AH107"/>
  <c r="AE107"/>
  <c r="Z107"/>
  <c r="AL106"/>
  <c r="AH106"/>
  <c r="AE106"/>
  <c r="Z106"/>
  <c r="AL105"/>
  <c r="AH105"/>
  <c r="AE105"/>
  <c r="Z105"/>
  <c r="AL104"/>
  <c r="AH104"/>
  <c r="AE104"/>
  <c r="Z104"/>
  <c r="AL103"/>
  <c r="AH103"/>
  <c r="AE103"/>
  <c r="Z103"/>
  <c r="AL102"/>
  <c r="AH102"/>
  <c r="AE102"/>
  <c r="Z102"/>
  <c r="AL101"/>
  <c r="AH101"/>
  <c r="AE101"/>
  <c r="Z101"/>
  <c r="AL100"/>
  <c r="AH100"/>
  <c r="AE100"/>
  <c r="Z100"/>
  <c r="AL99"/>
  <c r="AH99"/>
  <c r="AE99"/>
  <c r="Z99"/>
  <c r="AL98"/>
  <c r="AH98"/>
  <c r="AE98"/>
  <c r="Z98"/>
  <c r="AL97"/>
  <c r="AH97"/>
  <c r="AE97"/>
  <c r="Z97"/>
  <c r="AL96"/>
  <c r="AH96"/>
  <c r="AE96"/>
  <c r="Z96"/>
  <c r="AL95"/>
  <c r="AH95"/>
  <c r="AE95"/>
  <c r="Z95"/>
  <c r="AL94"/>
  <c r="AH94"/>
  <c r="AE94"/>
  <c r="Z94"/>
  <c r="AL93"/>
  <c r="AH93"/>
  <c r="AE93"/>
  <c r="Z93"/>
  <c r="AL92"/>
  <c r="AH92"/>
  <c r="AE92"/>
  <c r="Z92"/>
  <c r="AL91"/>
  <c r="AH91"/>
  <c r="AE91"/>
  <c r="Z91"/>
  <c r="AL90"/>
  <c r="AH90"/>
  <c r="AE90"/>
  <c r="Z90"/>
  <c r="AL89"/>
  <c r="AH89"/>
  <c r="AE89"/>
  <c r="Z89"/>
  <c r="AL88"/>
  <c r="AH88"/>
  <c r="AE88"/>
  <c r="Z88"/>
  <c r="AL87"/>
  <c r="AH87"/>
  <c r="AE87"/>
  <c r="Z87"/>
  <c r="AL86"/>
  <c r="AH86"/>
  <c r="AE86"/>
  <c r="Z86"/>
  <c r="AL85"/>
  <c r="AH85"/>
  <c r="AE85"/>
  <c r="Z85"/>
  <c r="AL84"/>
  <c r="AH84"/>
  <c r="AE84"/>
  <c r="Z84"/>
  <c r="AL83"/>
  <c r="AH83"/>
  <c r="AE83"/>
  <c r="Z83"/>
  <c r="AL82"/>
  <c r="AH82"/>
  <c r="AE82"/>
  <c r="Z82"/>
  <c r="AL169"/>
  <c r="AH169"/>
  <c r="AE169"/>
  <c r="Z169"/>
  <c r="AL81"/>
  <c r="AH81"/>
  <c r="AE81"/>
  <c r="Z81"/>
  <c r="AL80"/>
  <c r="AH80"/>
  <c r="AE80"/>
  <c r="Z80"/>
  <c r="AL79"/>
  <c r="AH79"/>
  <c r="AE79"/>
  <c r="Z79"/>
  <c r="AL78"/>
  <c r="AH78"/>
  <c r="AE78"/>
  <c r="Z78"/>
  <c r="AL77"/>
  <c r="AH77"/>
  <c r="AE77"/>
  <c r="Z77"/>
  <c r="AL76"/>
  <c r="AH76"/>
  <c r="AE76"/>
  <c r="Z76"/>
  <c r="AL75"/>
  <c r="AH75"/>
  <c r="AE75"/>
  <c r="Z75"/>
  <c r="AL74"/>
  <c r="AH74"/>
  <c r="AE74"/>
  <c r="Z74"/>
  <c r="AL73"/>
  <c r="AH73"/>
  <c r="AE73"/>
  <c r="Z73"/>
  <c r="AL72"/>
  <c r="AH72"/>
  <c r="AE72"/>
  <c r="Z72"/>
  <c r="AL71"/>
  <c r="AH71"/>
  <c r="AE71"/>
  <c r="Z71"/>
  <c r="AL70"/>
  <c r="AH70"/>
  <c r="AE70"/>
  <c r="Z70"/>
  <c r="AL69"/>
  <c r="AH69"/>
  <c r="AE69"/>
  <c r="Z69"/>
  <c r="AL68"/>
  <c r="AH68"/>
  <c r="AE68"/>
  <c r="Z68"/>
  <c r="AL66"/>
  <c r="AH66"/>
  <c r="AE66"/>
  <c r="Z66"/>
  <c r="AL65"/>
  <c r="AH65"/>
  <c r="AE65"/>
  <c r="Z65"/>
  <c r="AL64"/>
  <c r="AH64"/>
  <c r="AE64"/>
  <c r="Z64"/>
  <c r="AL63"/>
  <c r="AH63"/>
  <c r="AE63"/>
  <c r="Z63"/>
  <c r="AL62"/>
  <c r="AH62"/>
  <c r="AE62"/>
  <c r="Z62"/>
  <c r="AL61"/>
  <c r="AH61"/>
  <c r="AE61"/>
  <c r="Z61"/>
  <c r="AL60"/>
  <c r="AH60"/>
  <c r="AE60"/>
  <c r="Z60"/>
  <c r="AL59"/>
  <c r="AH59"/>
  <c r="AE59"/>
  <c r="Z59"/>
  <c r="AL58"/>
  <c r="AH58"/>
  <c r="AE58"/>
  <c r="Z58"/>
  <c r="AL57"/>
  <c r="AH57"/>
  <c r="AE57"/>
  <c r="Z57"/>
  <c r="AL56"/>
  <c r="AH56"/>
  <c r="AE56"/>
  <c r="Z56"/>
  <c r="AL55"/>
  <c r="AH55"/>
  <c r="AE55"/>
  <c r="Z55"/>
  <c r="AL54"/>
  <c r="AH54"/>
  <c r="AE54"/>
  <c r="Z54"/>
  <c r="AL53"/>
  <c r="AH53"/>
  <c r="AE53"/>
  <c r="Z53"/>
  <c r="AL52"/>
  <c r="AH52"/>
  <c r="AE52"/>
  <c r="Z52"/>
  <c r="AL51"/>
  <c r="AH51"/>
  <c r="AE51"/>
  <c r="Z51"/>
  <c r="AL50"/>
  <c r="AH50"/>
  <c r="AE50"/>
  <c r="Z50"/>
  <c r="AL49"/>
  <c r="AH49"/>
  <c r="AE49"/>
  <c r="Z49"/>
  <c r="AL48"/>
  <c r="AH48"/>
  <c r="AE48"/>
  <c r="Z48"/>
  <c r="AL47"/>
  <c r="AH47"/>
  <c r="AE47"/>
  <c r="Z47"/>
  <c r="AL46"/>
  <c r="AH46"/>
  <c r="AE46"/>
  <c r="Z46"/>
  <c r="AL45"/>
  <c r="AH45"/>
  <c r="AE45"/>
  <c r="Z45"/>
  <c r="AL44"/>
  <c r="AH44"/>
  <c r="AE44"/>
  <c r="Z44"/>
  <c r="AL43"/>
  <c r="AH43"/>
  <c r="AE43"/>
  <c r="Z43"/>
  <c r="AL42"/>
  <c r="AH42"/>
  <c r="AE42"/>
  <c r="Z42"/>
  <c r="AL41"/>
  <c r="AH41"/>
  <c r="AE41"/>
  <c r="Z41"/>
  <c r="AL40"/>
  <c r="AH40"/>
  <c r="AE40"/>
  <c r="Z40"/>
  <c r="AL39"/>
  <c r="AH39"/>
  <c r="AE39"/>
  <c r="Z39"/>
  <c r="AL37"/>
  <c r="AH37"/>
  <c r="AE37"/>
  <c r="Z37"/>
  <c r="AL36"/>
  <c r="AH36"/>
  <c r="AE36"/>
  <c r="Z36"/>
  <c r="AL35"/>
  <c r="AH35"/>
  <c r="AE35"/>
  <c r="Z35"/>
  <c r="AL34"/>
  <c r="AH34"/>
  <c r="AE34"/>
  <c r="Z34"/>
  <c r="AL38"/>
  <c r="AH38"/>
  <c r="AE38"/>
  <c r="Z38"/>
  <c r="AL33"/>
  <c r="AH33"/>
  <c r="AE33"/>
  <c r="Z33"/>
  <c r="AL32"/>
  <c r="AH32"/>
  <c r="AE32"/>
  <c r="Z32"/>
  <c r="AL31"/>
  <c r="AH31"/>
  <c r="AE31"/>
  <c r="Z31"/>
  <c r="AL122"/>
  <c r="AH122"/>
  <c r="AE122"/>
  <c r="Z122"/>
  <c r="AL30"/>
  <c r="AH30"/>
  <c r="AE30"/>
  <c r="Z30"/>
  <c r="AL29"/>
  <c r="AH29"/>
  <c r="AE29"/>
  <c r="Z29"/>
  <c r="AL28"/>
  <c r="AH28"/>
  <c r="AE28"/>
  <c r="Z28"/>
  <c r="AL27"/>
  <c r="AH27"/>
  <c r="AE27"/>
  <c r="Z27"/>
  <c r="AL26"/>
  <c r="AH26"/>
  <c r="AE26"/>
  <c r="Z26"/>
  <c r="AL25"/>
  <c r="AH25"/>
  <c r="AE25"/>
  <c r="Z25"/>
  <c r="AL24"/>
  <c r="AH24"/>
  <c r="AE24"/>
  <c r="Z24"/>
  <c r="AL23"/>
  <c r="AH23"/>
  <c r="AE23"/>
  <c r="Z23"/>
  <c r="AL22"/>
  <c r="AH22"/>
  <c r="AE22"/>
  <c r="Z22"/>
  <c r="AL21"/>
  <c r="AH21"/>
  <c r="AE21"/>
  <c r="Z21"/>
  <c r="AL20"/>
  <c r="AH20"/>
  <c r="AE20"/>
  <c r="Z20"/>
  <c r="AL19"/>
  <c r="AH19"/>
  <c r="AE19"/>
  <c r="Z19"/>
  <c r="AL18"/>
  <c r="AH18"/>
  <c r="AE18"/>
  <c r="Z18"/>
  <c r="AL17"/>
  <c r="AH17"/>
  <c r="AE17"/>
  <c r="Z17"/>
  <c r="AL16"/>
  <c r="AH16"/>
  <c r="AE16"/>
  <c r="Z16"/>
  <c r="AL15"/>
  <c r="AH15"/>
  <c r="AE15"/>
  <c r="Z15"/>
  <c r="AO15" s="1"/>
  <c r="AL14"/>
  <c r="AH14"/>
  <c r="AE14"/>
  <c r="Z14"/>
  <c r="AL13"/>
  <c r="AH13"/>
  <c r="AE13"/>
  <c r="Z13"/>
  <c r="AO13" s="1"/>
  <c r="AL12"/>
  <c r="AH12"/>
  <c r="AE12"/>
  <c r="Z12"/>
  <c r="AO12" s="1"/>
  <c r="AL11"/>
  <c r="AH11"/>
  <c r="AE11"/>
  <c r="Z11"/>
  <c r="AO11" s="1"/>
  <c r="AL10"/>
  <c r="AH10"/>
  <c r="AE10"/>
  <c r="Z10"/>
  <c r="AO10" s="1"/>
  <c r="AL9"/>
  <c r="AH9"/>
  <c r="AE9"/>
  <c r="Z9"/>
  <c r="AO9" s="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122"/>
  <c r="S31"/>
  <c r="S32"/>
  <c r="S33"/>
  <c r="S38"/>
  <c r="S34"/>
  <c r="S35"/>
  <c r="S36"/>
  <c r="S37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8"/>
  <c r="S69"/>
  <c r="S70"/>
  <c r="S71"/>
  <c r="S72"/>
  <c r="S73"/>
  <c r="S74"/>
  <c r="S75"/>
  <c r="S76"/>
  <c r="S77"/>
  <c r="S78"/>
  <c r="S79"/>
  <c r="S80"/>
  <c r="S81"/>
  <c r="S169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20"/>
  <c r="S151"/>
  <c r="S152"/>
  <c r="S153"/>
  <c r="S154"/>
  <c r="S155"/>
  <c r="S156"/>
  <c r="S157"/>
  <c r="S158"/>
  <c r="S159"/>
  <c r="S160"/>
  <c r="S161"/>
  <c r="S163"/>
  <c r="S164"/>
  <c r="S165"/>
  <c r="S121"/>
  <c r="S166"/>
  <c r="S167"/>
  <c r="S168"/>
  <c r="S162"/>
  <c r="S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122"/>
  <c r="O31"/>
  <c r="O32"/>
  <c r="O33"/>
  <c r="O38"/>
  <c r="O34"/>
  <c r="O35"/>
  <c r="O36"/>
  <c r="O37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8"/>
  <c r="O69"/>
  <c r="O70"/>
  <c r="O71"/>
  <c r="O72"/>
  <c r="O73"/>
  <c r="O74"/>
  <c r="O75"/>
  <c r="O76"/>
  <c r="O77"/>
  <c r="O78"/>
  <c r="O79"/>
  <c r="O80"/>
  <c r="O81"/>
  <c r="O169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20"/>
  <c r="O151"/>
  <c r="O152"/>
  <c r="O153"/>
  <c r="O154"/>
  <c r="O155"/>
  <c r="O156"/>
  <c r="O157"/>
  <c r="O158"/>
  <c r="O159"/>
  <c r="O160"/>
  <c r="O161"/>
  <c r="O163"/>
  <c r="O164"/>
  <c r="O165"/>
  <c r="O121"/>
  <c r="O166"/>
  <c r="O167"/>
  <c r="O168"/>
  <c r="O162"/>
  <c r="O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22"/>
  <c r="L31"/>
  <c r="L32"/>
  <c r="L33"/>
  <c r="L38"/>
  <c r="L34"/>
  <c r="L35"/>
  <c r="L36"/>
  <c r="L37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8"/>
  <c r="L69"/>
  <c r="L70"/>
  <c r="L71"/>
  <c r="L72"/>
  <c r="L73"/>
  <c r="L74"/>
  <c r="L75"/>
  <c r="L76"/>
  <c r="L77"/>
  <c r="L78"/>
  <c r="L79"/>
  <c r="L80"/>
  <c r="L81"/>
  <c r="L169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20"/>
  <c r="L151"/>
  <c r="L152"/>
  <c r="L153"/>
  <c r="L154"/>
  <c r="L155"/>
  <c r="L156"/>
  <c r="L157"/>
  <c r="L158"/>
  <c r="L159"/>
  <c r="L160"/>
  <c r="L161"/>
  <c r="L163"/>
  <c r="L164"/>
  <c r="L165"/>
  <c r="L121"/>
  <c r="L166"/>
  <c r="L167"/>
  <c r="L168"/>
  <c r="L162"/>
  <c r="L9"/>
  <c r="G10"/>
  <c r="V10" s="1"/>
  <c r="AP10" s="1"/>
  <c r="AQ10" s="1"/>
  <c r="G11"/>
  <c r="V11" s="1"/>
  <c r="AP11" s="1"/>
  <c r="AQ11" s="1"/>
  <c r="G12"/>
  <c r="V12" s="1"/>
  <c r="AP12" s="1"/>
  <c r="AQ12" s="1"/>
  <c r="G13"/>
  <c r="V13" s="1"/>
  <c r="AP13" s="1"/>
  <c r="AQ13" s="1"/>
  <c r="G14"/>
  <c r="V14" s="1"/>
  <c r="X14" s="1"/>
  <c r="G15"/>
  <c r="V15" s="1"/>
  <c r="AP15" s="1"/>
  <c r="AQ15" s="1"/>
  <c r="G16"/>
  <c r="V16" s="1"/>
  <c r="X16" s="1"/>
  <c r="G17"/>
  <c r="V17" s="1"/>
  <c r="X17" s="1"/>
  <c r="G18"/>
  <c r="V18" s="1"/>
  <c r="X18" s="1"/>
  <c r="G19"/>
  <c r="V19" s="1"/>
  <c r="X19" s="1"/>
  <c r="G20"/>
  <c r="V20" s="1"/>
  <c r="X20" s="1"/>
  <c r="G22"/>
  <c r="V22" s="1"/>
  <c r="X22" s="1"/>
  <c r="G23"/>
  <c r="V23" s="1"/>
  <c r="X23" s="1"/>
  <c r="G24"/>
  <c r="V24" s="1"/>
  <c r="X24" s="1"/>
  <c r="G25"/>
  <c r="V25" s="1"/>
  <c r="X25" s="1"/>
  <c r="G26"/>
  <c r="V26" s="1"/>
  <c r="X26" s="1"/>
  <c r="G27"/>
  <c r="V27" s="1"/>
  <c r="X27" s="1"/>
  <c r="G28"/>
  <c r="V28" s="1"/>
  <c r="G29"/>
  <c r="V29" s="1"/>
  <c r="X29" s="1"/>
  <c r="G30"/>
  <c r="V30" s="1"/>
  <c r="X30" s="1"/>
  <c r="G122"/>
  <c r="V122" s="1"/>
  <c r="X122" s="1"/>
  <c r="G31"/>
  <c r="V31" s="1"/>
  <c r="X31" s="1"/>
  <c r="G32"/>
  <c r="V32" s="1"/>
  <c r="X32" s="1"/>
  <c r="G33"/>
  <c r="V33" s="1"/>
  <c r="X33" s="1"/>
  <c r="G38"/>
  <c r="V38" s="1"/>
  <c r="X38" s="1"/>
  <c r="G34"/>
  <c r="V34" s="1"/>
  <c r="X34" s="1"/>
  <c r="G35"/>
  <c r="V35" s="1"/>
  <c r="X35" s="1"/>
  <c r="G36"/>
  <c r="V36" s="1"/>
  <c r="X36" s="1"/>
  <c r="G37"/>
  <c r="V37" s="1"/>
  <c r="X37" s="1"/>
  <c r="G39"/>
  <c r="G40"/>
  <c r="V40" s="1"/>
  <c r="X40" s="1"/>
  <c r="G41"/>
  <c r="V41" s="1"/>
  <c r="X41" s="1"/>
  <c r="G42"/>
  <c r="V42" s="1"/>
  <c r="X42" s="1"/>
  <c r="G43"/>
  <c r="V43" s="1"/>
  <c r="X43" s="1"/>
  <c r="G44"/>
  <c r="V44" s="1"/>
  <c r="X44" s="1"/>
  <c r="G45"/>
  <c r="V45" s="1"/>
  <c r="X45" s="1"/>
  <c r="G46"/>
  <c r="V46" s="1"/>
  <c r="X46" s="1"/>
  <c r="G47"/>
  <c r="V47" s="1"/>
  <c r="X47" s="1"/>
  <c r="G48"/>
  <c r="V48" s="1"/>
  <c r="X48" s="1"/>
  <c r="G49"/>
  <c r="V49" s="1"/>
  <c r="X49" s="1"/>
  <c r="G50"/>
  <c r="X50" s="1"/>
  <c r="G51"/>
  <c r="V51" s="1"/>
  <c r="X51" s="1"/>
  <c r="G52"/>
  <c r="V52" s="1"/>
  <c r="X52" s="1"/>
  <c r="G53"/>
  <c r="V53" s="1"/>
  <c r="X53" s="1"/>
  <c r="G54"/>
  <c r="V54" s="1"/>
  <c r="X54" s="1"/>
  <c r="G55"/>
  <c r="V55" s="1"/>
  <c r="X55" s="1"/>
  <c r="G56"/>
  <c r="V56" s="1"/>
  <c r="X56" s="1"/>
  <c r="G57"/>
  <c r="V57" s="1"/>
  <c r="X57" s="1"/>
  <c r="G58"/>
  <c r="V58" s="1"/>
  <c r="X58" s="1"/>
  <c r="G59"/>
  <c r="V59" s="1"/>
  <c r="X59" s="1"/>
  <c r="G60"/>
  <c r="V60" s="1"/>
  <c r="G61"/>
  <c r="V61" s="1"/>
  <c r="X61" s="1"/>
  <c r="G62"/>
  <c r="V62" s="1"/>
  <c r="X62" s="1"/>
  <c r="G63"/>
  <c r="V63" s="1"/>
  <c r="X63" s="1"/>
  <c r="G64"/>
  <c r="V64" s="1"/>
  <c r="X64" s="1"/>
  <c r="G65"/>
  <c r="V65" s="1"/>
  <c r="X65" s="1"/>
  <c r="G66"/>
  <c r="V66" s="1"/>
  <c r="X66" s="1"/>
  <c r="G68"/>
  <c r="G69"/>
  <c r="V69" s="1"/>
  <c r="X69" s="1"/>
  <c r="G70"/>
  <c r="V70" s="1"/>
  <c r="X70" s="1"/>
  <c r="G71"/>
  <c r="V71" s="1"/>
  <c r="G72"/>
  <c r="V72" s="1"/>
  <c r="X72" s="1"/>
  <c r="G73"/>
  <c r="V73" s="1"/>
  <c r="X73" s="1"/>
  <c r="G74"/>
  <c r="V74" s="1"/>
  <c r="X74" s="1"/>
  <c r="G75"/>
  <c r="V75" s="1"/>
  <c r="G76"/>
  <c r="V76" s="1"/>
  <c r="X76" s="1"/>
  <c r="G77"/>
  <c r="V77" s="1"/>
  <c r="X77" s="1"/>
  <c r="G78"/>
  <c r="V78" s="1"/>
  <c r="X78" s="1"/>
  <c r="G79"/>
  <c r="V79" s="1"/>
  <c r="X79" s="1"/>
  <c r="G80"/>
  <c r="V80" s="1"/>
  <c r="X80" s="1"/>
  <c r="G81"/>
  <c r="V81" s="1"/>
  <c r="X81" s="1"/>
  <c r="G169"/>
  <c r="V169" s="1"/>
  <c r="G82"/>
  <c r="V82" s="1"/>
  <c r="X82" s="1"/>
  <c r="G83"/>
  <c r="V83" s="1"/>
  <c r="X83" s="1"/>
  <c r="G84"/>
  <c r="V84" s="1"/>
  <c r="X84" s="1"/>
  <c r="G85"/>
  <c r="V85" s="1"/>
  <c r="X85" s="1"/>
  <c r="G86"/>
  <c r="V86" s="1"/>
  <c r="X86" s="1"/>
  <c r="G87"/>
  <c r="V87" s="1"/>
  <c r="X87" s="1"/>
  <c r="G88"/>
  <c r="V88" s="1"/>
  <c r="X88" s="1"/>
  <c r="G89"/>
  <c r="V89" s="1"/>
  <c r="X89" s="1"/>
  <c r="G90"/>
  <c r="V90" s="1"/>
  <c r="X90" s="1"/>
  <c r="G91"/>
  <c r="V91" s="1"/>
  <c r="X91" s="1"/>
  <c r="G92"/>
  <c r="V92" s="1"/>
  <c r="X92" s="1"/>
  <c r="G93"/>
  <c r="V93" s="1"/>
  <c r="X93" s="1"/>
  <c r="G94"/>
  <c r="V94" s="1"/>
  <c r="X94" s="1"/>
  <c r="G95"/>
  <c r="V95" s="1"/>
  <c r="X95" s="1"/>
  <c r="G96"/>
  <c r="V96" s="1"/>
  <c r="X96" s="1"/>
  <c r="G97"/>
  <c r="V97" s="1"/>
  <c r="X97" s="1"/>
  <c r="G98"/>
  <c r="V98" s="1"/>
  <c r="X98" s="1"/>
  <c r="G99"/>
  <c r="V99" s="1"/>
  <c r="X99" s="1"/>
  <c r="G100"/>
  <c r="V100" s="1"/>
  <c r="X100" s="1"/>
  <c r="G101"/>
  <c r="V101" s="1"/>
  <c r="X101" s="1"/>
  <c r="G102"/>
  <c r="V102" s="1"/>
  <c r="X102" s="1"/>
  <c r="G103"/>
  <c r="V103" s="1"/>
  <c r="X103" s="1"/>
  <c r="G104"/>
  <c r="V104" s="1"/>
  <c r="X104" s="1"/>
  <c r="G105"/>
  <c r="V105" s="1"/>
  <c r="X105" s="1"/>
  <c r="G106"/>
  <c r="V106" s="1"/>
  <c r="X106" s="1"/>
  <c r="G107"/>
  <c r="V107" s="1"/>
  <c r="X107" s="1"/>
  <c r="G108"/>
  <c r="V108" s="1"/>
  <c r="X108" s="1"/>
  <c r="G109"/>
  <c r="V109" s="1"/>
  <c r="X109" s="1"/>
  <c r="G110"/>
  <c r="V110" s="1"/>
  <c r="X110" s="1"/>
  <c r="G111"/>
  <c r="V111" s="1"/>
  <c r="X111" s="1"/>
  <c r="G112"/>
  <c r="V112" s="1"/>
  <c r="X112" s="1"/>
  <c r="G113"/>
  <c r="V113" s="1"/>
  <c r="X113" s="1"/>
  <c r="G114"/>
  <c r="V114" s="1"/>
  <c r="X114" s="1"/>
  <c r="G115"/>
  <c r="V115" s="1"/>
  <c r="X115" s="1"/>
  <c r="G116"/>
  <c r="G117"/>
  <c r="V117" s="1"/>
  <c r="X117" s="1"/>
  <c r="G118"/>
  <c r="V118" s="1"/>
  <c r="X118" s="1"/>
  <c r="G119"/>
  <c r="V119" s="1"/>
  <c r="X119" s="1"/>
  <c r="G123"/>
  <c r="V123" s="1"/>
  <c r="X123" s="1"/>
  <c r="G124"/>
  <c r="V124" s="1"/>
  <c r="X124" s="1"/>
  <c r="G125"/>
  <c r="G126"/>
  <c r="V126" s="1"/>
  <c r="X126" s="1"/>
  <c r="G127"/>
  <c r="V127" s="1"/>
  <c r="X127" s="1"/>
  <c r="G128"/>
  <c r="V128" s="1"/>
  <c r="X128" s="1"/>
  <c r="G129"/>
  <c r="V129" s="1"/>
  <c r="X129" s="1"/>
  <c r="G130"/>
  <c r="V130" s="1"/>
  <c r="X130" s="1"/>
  <c r="G131"/>
  <c r="V131" s="1"/>
  <c r="X131" s="1"/>
  <c r="G132"/>
  <c r="V132" s="1"/>
  <c r="X132" s="1"/>
  <c r="G133"/>
  <c r="V133" s="1"/>
  <c r="X133" s="1"/>
  <c r="G134"/>
  <c r="V134" s="1"/>
  <c r="X134" s="1"/>
  <c r="G135"/>
  <c r="V135" s="1"/>
  <c r="X135" s="1"/>
  <c r="G136"/>
  <c r="V136" s="1"/>
  <c r="X136" s="1"/>
  <c r="G137"/>
  <c r="V137" s="1"/>
  <c r="G138"/>
  <c r="V138" s="1"/>
  <c r="X138" s="1"/>
  <c r="G139"/>
  <c r="V139" s="1"/>
  <c r="X139" s="1"/>
  <c r="G140"/>
  <c r="V140" s="1"/>
  <c r="X140" s="1"/>
  <c r="G141"/>
  <c r="V141" s="1"/>
  <c r="X141" s="1"/>
  <c r="G142"/>
  <c r="V142" s="1"/>
  <c r="X142" s="1"/>
  <c r="G143"/>
  <c r="V143" s="1"/>
  <c r="X143" s="1"/>
  <c r="G144"/>
  <c r="V144" s="1"/>
  <c r="X144" s="1"/>
  <c r="G145"/>
  <c r="V145" s="1"/>
  <c r="X145" s="1"/>
  <c r="G146"/>
  <c r="V146" s="1"/>
  <c r="X146" s="1"/>
  <c r="G147"/>
  <c r="V147" s="1"/>
  <c r="X147" s="1"/>
  <c r="G148"/>
  <c r="V148" s="1"/>
  <c r="X148" s="1"/>
  <c r="G149"/>
  <c r="V149" s="1"/>
  <c r="X149" s="1"/>
  <c r="G150"/>
  <c r="V150" s="1"/>
  <c r="X150" s="1"/>
  <c r="G120"/>
  <c r="V120" s="1"/>
  <c r="X120" s="1"/>
  <c r="G151"/>
  <c r="V151" s="1"/>
  <c r="X151" s="1"/>
  <c r="G152"/>
  <c r="V152" s="1"/>
  <c r="X152" s="1"/>
  <c r="G153"/>
  <c r="V153" s="1"/>
  <c r="X153" s="1"/>
  <c r="G154"/>
  <c r="V154" s="1"/>
  <c r="X154" s="1"/>
  <c r="G155"/>
  <c r="V155" s="1"/>
  <c r="X155" s="1"/>
  <c r="G156"/>
  <c r="V156" s="1"/>
  <c r="X156" s="1"/>
  <c r="G157"/>
  <c r="V157" s="1"/>
  <c r="X157" s="1"/>
  <c r="G158"/>
  <c r="V158" s="1"/>
  <c r="X158" s="1"/>
  <c r="G159"/>
  <c r="V159" s="1"/>
  <c r="X159" s="1"/>
  <c r="G160"/>
  <c r="V160" s="1"/>
  <c r="X160" s="1"/>
  <c r="G161"/>
  <c r="V161" s="1"/>
  <c r="X161" s="1"/>
  <c r="G163"/>
  <c r="V163" s="1"/>
  <c r="X163" s="1"/>
  <c r="G164"/>
  <c r="G165"/>
  <c r="V165" s="1"/>
  <c r="X165" s="1"/>
  <c r="G121"/>
  <c r="V121" s="1"/>
  <c r="X121" s="1"/>
  <c r="G166"/>
  <c r="V166" s="1"/>
  <c r="X166" s="1"/>
  <c r="G167"/>
  <c r="V167" s="1"/>
  <c r="X167" s="1"/>
  <c r="G168"/>
  <c r="G162"/>
  <c r="V162" s="1"/>
  <c r="X162" s="1"/>
  <c r="G9"/>
  <c r="V9" s="1"/>
  <c r="AP9" s="1"/>
  <c r="AQ9" s="1"/>
  <c r="BE25" i="19"/>
  <c r="BD25"/>
  <c r="AZ25"/>
  <c r="BA25" s="1"/>
  <c r="AV25"/>
  <c r="AW25" s="1"/>
  <c r="AS25"/>
  <c r="AT25" s="1"/>
  <c r="AO25"/>
  <c r="AP25" s="1"/>
  <c r="AK25"/>
  <c r="AL25" s="1"/>
  <c r="AG25"/>
  <c r="AH25" s="1"/>
  <c r="AB25"/>
  <c r="AA25"/>
  <c r="W25"/>
  <c r="X25" s="1"/>
  <c r="S25"/>
  <c r="T25" s="1"/>
  <c r="P25"/>
  <c r="Q25" s="1"/>
  <c r="L25"/>
  <c r="M25" s="1"/>
  <c r="H25"/>
  <c r="I25" s="1"/>
  <c r="D25"/>
  <c r="E25" s="1"/>
  <c r="BE24"/>
  <c r="BD24"/>
  <c r="AZ24"/>
  <c r="BA24" s="1"/>
  <c r="AV24"/>
  <c r="AW24" s="1"/>
  <c r="AS24"/>
  <c r="AT24" s="1"/>
  <c r="AO24"/>
  <c r="AP24" s="1"/>
  <c r="AK24"/>
  <c r="AL24" s="1"/>
  <c r="AG24"/>
  <c r="BG24" s="1"/>
  <c r="AB24"/>
  <c r="AA24"/>
  <c r="W24"/>
  <c r="X24" s="1"/>
  <c r="S24"/>
  <c r="T24" s="1"/>
  <c r="P24"/>
  <c r="Q24" s="1"/>
  <c r="L24"/>
  <c r="M24" s="1"/>
  <c r="H24"/>
  <c r="I24" s="1"/>
  <c r="D24"/>
  <c r="AD24" s="1"/>
  <c r="BE23"/>
  <c r="BD23"/>
  <c r="AZ23"/>
  <c r="BA23" s="1"/>
  <c r="AV23"/>
  <c r="AW23" s="1"/>
  <c r="AS23"/>
  <c r="AT23" s="1"/>
  <c r="AO23"/>
  <c r="AP23" s="1"/>
  <c r="AK23"/>
  <c r="AL23" s="1"/>
  <c r="AG23"/>
  <c r="AH23" s="1"/>
  <c r="AB23"/>
  <c r="AA23"/>
  <c r="W23"/>
  <c r="X23" s="1"/>
  <c r="S23"/>
  <c r="T23" s="1"/>
  <c r="P23"/>
  <c r="Q23" s="1"/>
  <c r="L23"/>
  <c r="M23" s="1"/>
  <c r="H23"/>
  <c r="I23" s="1"/>
  <c r="D23"/>
  <c r="E23" s="1"/>
  <c r="BE22"/>
  <c r="BD22"/>
  <c r="AZ22"/>
  <c r="BA22" s="1"/>
  <c r="AV22"/>
  <c r="AW22" s="1"/>
  <c r="AS22"/>
  <c r="AT22" s="1"/>
  <c r="AO22"/>
  <c r="AP22" s="1"/>
  <c r="AK22"/>
  <c r="AL22" s="1"/>
  <c r="AG22"/>
  <c r="BG22" s="1"/>
  <c r="AB22"/>
  <c r="AA22"/>
  <c r="W22"/>
  <c r="X22" s="1"/>
  <c r="S22"/>
  <c r="T22" s="1"/>
  <c r="P22"/>
  <c r="Q22" s="1"/>
  <c r="L22"/>
  <c r="M22" s="1"/>
  <c r="H22"/>
  <c r="I22" s="1"/>
  <c r="D22"/>
  <c r="AD22" s="1"/>
  <c r="BE21"/>
  <c r="BD21"/>
  <c r="AZ21"/>
  <c r="BA21" s="1"/>
  <c r="AV21"/>
  <c r="AW21" s="1"/>
  <c r="AS21"/>
  <c r="AT21" s="1"/>
  <c r="AO21"/>
  <c r="AP21" s="1"/>
  <c r="AK21"/>
  <c r="AL21" s="1"/>
  <c r="AG21"/>
  <c r="AH21" s="1"/>
  <c r="AB21"/>
  <c r="AA21"/>
  <c r="W21"/>
  <c r="X21" s="1"/>
  <c r="S21"/>
  <c r="T21" s="1"/>
  <c r="P21"/>
  <c r="Q21" s="1"/>
  <c r="L21"/>
  <c r="M21" s="1"/>
  <c r="H21"/>
  <c r="I21" s="1"/>
  <c r="D21"/>
  <c r="E21" s="1"/>
  <c r="BE20"/>
  <c r="BD20"/>
  <c r="AZ20"/>
  <c r="BA20" s="1"/>
  <c r="AV20"/>
  <c r="AW20" s="1"/>
  <c r="AS20"/>
  <c r="AT20" s="1"/>
  <c r="AO20"/>
  <c r="AP20" s="1"/>
  <c r="AK20"/>
  <c r="AL20" s="1"/>
  <c r="AG20"/>
  <c r="BG20" s="1"/>
  <c r="AB20"/>
  <c r="AA20"/>
  <c r="W20"/>
  <c r="X20" s="1"/>
  <c r="S20"/>
  <c r="T20" s="1"/>
  <c r="P20"/>
  <c r="Q20" s="1"/>
  <c r="L20"/>
  <c r="M20" s="1"/>
  <c r="H20"/>
  <c r="I20" s="1"/>
  <c r="D20"/>
  <c r="AD20" s="1"/>
  <c r="BE19"/>
  <c r="BD19"/>
  <c r="AZ19"/>
  <c r="BA19" s="1"/>
  <c r="AV19"/>
  <c r="AW19" s="1"/>
  <c r="AS19"/>
  <c r="AT19" s="1"/>
  <c r="AO19"/>
  <c r="AP19" s="1"/>
  <c r="AK19"/>
  <c r="AL19" s="1"/>
  <c r="AG19"/>
  <c r="AH19" s="1"/>
  <c r="AB19"/>
  <c r="AA19"/>
  <c r="W19"/>
  <c r="X19" s="1"/>
  <c r="S19"/>
  <c r="T19" s="1"/>
  <c r="P19"/>
  <c r="Q19" s="1"/>
  <c r="L19"/>
  <c r="M19" s="1"/>
  <c r="H19"/>
  <c r="I19" s="1"/>
  <c r="D19"/>
  <c r="E19" s="1"/>
  <c r="BE18"/>
  <c r="BD18"/>
  <c r="AZ18"/>
  <c r="BA18" s="1"/>
  <c r="AV18"/>
  <c r="AW18" s="1"/>
  <c r="AS18"/>
  <c r="AT18" s="1"/>
  <c r="AO18"/>
  <c r="AP18" s="1"/>
  <c r="AK18"/>
  <c r="AL18" s="1"/>
  <c r="AG18"/>
  <c r="BG18" s="1"/>
  <c r="AB18"/>
  <c r="AA18"/>
  <c r="W18"/>
  <c r="X18" s="1"/>
  <c r="S18"/>
  <c r="T18" s="1"/>
  <c r="P18"/>
  <c r="Q18" s="1"/>
  <c r="L18"/>
  <c r="M18" s="1"/>
  <c r="H18"/>
  <c r="I18" s="1"/>
  <c r="D18"/>
  <c r="AD18" s="1"/>
  <c r="BE17"/>
  <c r="BD17"/>
  <c r="AZ17"/>
  <c r="BA17" s="1"/>
  <c r="AV17"/>
  <c r="AW17" s="1"/>
  <c r="AS17"/>
  <c r="AT17" s="1"/>
  <c r="AO17"/>
  <c r="AP17" s="1"/>
  <c r="AK17"/>
  <c r="AL17" s="1"/>
  <c r="AG17"/>
  <c r="AH17" s="1"/>
  <c r="AB17"/>
  <c r="AA17"/>
  <c r="W17"/>
  <c r="X17" s="1"/>
  <c r="S17"/>
  <c r="T17" s="1"/>
  <c r="P17"/>
  <c r="Q17" s="1"/>
  <c r="L17"/>
  <c r="M17" s="1"/>
  <c r="H17"/>
  <c r="I17" s="1"/>
  <c r="D17"/>
  <c r="E17" s="1"/>
  <c r="BE16"/>
  <c r="BD16"/>
  <c r="AZ16"/>
  <c r="BA16" s="1"/>
  <c r="AV16"/>
  <c r="AW16" s="1"/>
  <c r="AS16"/>
  <c r="AT16" s="1"/>
  <c r="AO16"/>
  <c r="AP16" s="1"/>
  <c r="AK16"/>
  <c r="AL16" s="1"/>
  <c r="AG16"/>
  <c r="BG16" s="1"/>
  <c r="AB16"/>
  <c r="AA16"/>
  <c r="W16"/>
  <c r="X16" s="1"/>
  <c r="S16"/>
  <c r="T16" s="1"/>
  <c r="P16"/>
  <c r="Q16" s="1"/>
  <c r="L16"/>
  <c r="M16" s="1"/>
  <c r="H16"/>
  <c r="I16" s="1"/>
  <c r="D16"/>
  <c r="AD16" s="1"/>
  <c r="BE15"/>
  <c r="BD15"/>
  <c r="AZ15"/>
  <c r="BA15" s="1"/>
  <c r="AV15"/>
  <c r="AW15" s="1"/>
  <c r="AS15"/>
  <c r="AT15" s="1"/>
  <c r="AO15"/>
  <c r="AP15" s="1"/>
  <c r="AK15"/>
  <c r="AL15" s="1"/>
  <c r="AG15"/>
  <c r="AH15" s="1"/>
  <c r="AB15"/>
  <c r="AA15"/>
  <c r="W15"/>
  <c r="X15" s="1"/>
  <c r="S15"/>
  <c r="T15" s="1"/>
  <c r="P15"/>
  <c r="Q15" s="1"/>
  <c r="L15"/>
  <c r="M15" s="1"/>
  <c r="H15"/>
  <c r="I15" s="1"/>
  <c r="D15"/>
  <c r="E15" s="1"/>
  <c r="BE14"/>
  <c r="BD14"/>
  <c r="AZ14"/>
  <c r="BA14" s="1"/>
  <c r="AV14"/>
  <c r="AW14" s="1"/>
  <c r="AS14"/>
  <c r="AT14" s="1"/>
  <c r="AO14"/>
  <c r="AP14" s="1"/>
  <c r="AK14"/>
  <c r="AL14" s="1"/>
  <c r="AG14"/>
  <c r="BG14" s="1"/>
  <c r="AB14"/>
  <c r="AA14"/>
  <c r="W14"/>
  <c r="X14" s="1"/>
  <c r="S14"/>
  <c r="T14" s="1"/>
  <c r="P14"/>
  <c r="Q14" s="1"/>
  <c r="L14"/>
  <c r="M14" s="1"/>
  <c r="H14"/>
  <c r="I14" s="1"/>
  <c r="D14"/>
  <c r="AD14" s="1"/>
  <c r="BE13"/>
  <c r="BD13"/>
  <c r="AZ13"/>
  <c r="BA13" s="1"/>
  <c r="AV13"/>
  <c r="AW13" s="1"/>
  <c r="AS13"/>
  <c r="AT13" s="1"/>
  <c r="AO13"/>
  <c r="AP13" s="1"/>
  <c r="AK13"/>
  <c r="AL13" s="1"/>
  <c r="AG13"/>
  <c r="AH13" s="1"/>
  <c r="AB13"/>
  <c r="AA13"/>
  <c r="W13"/>
  <c r="X13" s="1"/>
  <c r="S13"/>
  <c r="T13" s="1"/>
  <c r="P13"/>
  <c r="Q13" s="1"/>
  <c r="L13"/>
  <c r="M13" s="1"/>
  <c r="H13"/>
  <c r="I13" s="1"/>
  <c r="D13"/>
  <c r="E13" s="1"/>
  <c r="BE12"/>
  <c r="BD12"/>
  <c r="AZ12"/>
  <c r="BA12" s="1"/>
  <c r="AV12"/>
  <c r="AW12" s="1"/>
  <c r="AS12"/>
  <c r="AT12" s="1"/>
  <c r="AO12"/>
  <c r="AP12" s="1"/>
  <c r="AK12"/>
  <c r="AL12" s="1"/>
  <c r="AG12"/>
  <c r="BG12" s="1"/>
  <c r="AB12"/>
  <c r="AA12"/>
  <c r="W12"/>
  <c r="X12" s="1"/>
  <c r="S12"/>
  <c r="T12" s="1"/>
  <c r="P12"/>
  <c r="Q12" s="1"/>
  <c r="L12"/>
  <c r="M12" s="1"/>
  <c r="H12"/>
  <c r="I12" s="1"/>
  <c r="D12"/>
  <c r="AD12" s="1"/>
  <c r="BE11"/>
  <c r="BD11"/>
  <c r="AZ11"/>
  <c r="BA11" s="1"/>
  <c r="AV11"/>
  <c r="AW11" s="1"/>
  <c r="AS11"/>
  <c r="AT11" s="1"/>
  <c r="AO11"/>
  <c r="AP11" s="1"/>
  <c r="AK11"/>
  <c r="AL11" s="1"/>
  <c r="AG11"/>
  <c r="AH11" s="1"/>
  <c r="AB11"/>
  <c r="AA11"/>
  <c r="W11"/>
  <c r="X11" s="1"/>
  <c r="S11"/>
  <c r="T11" s="1"/>
  <c r="P11"/>
  <c r="Q11" s="1"/>
  <c r="L11"/>
  <c r="M11" s="1"/>
  <c r="H11"/>
  <c r="I11" s="1"/>
  <c r="D11"/>
  <c r="E11" s="1"/>
  <c r="BE10"/>
  <c r="BD10"/>
  <c r="AZ10"/>
  <c r="BA10" s="1"/>
  <c r="AV10"/>
  <c r="AW10" s="1"/>
  <c r="AS10"/>
  <c r="AT10" s="1"/>
  <c r="AO10"/>
  <c r="AP10" s="1"/>
  <c r="AK10"/>
  <c r="AL10" s="1"/>
  <c r="AG10"/>
  <c r="BG10" s="1"/>
  <c r="AB10"/>
  <c r="AA10"/>
  <c r="W10"/>
  <c r="X10" s="1"/>
  <c r="S10"/>
  <c r="T10" s="1"/>
  <c r="P10"/>
  <c r="Q10" s="1"/>
  <c r="L10"/>
  <c r="M10" s="1"/>
  <c r="H10"/>
  <c r="I10" s="1"/>
  <c r="D10"/>
  <c r="AD10" s="1"/>
  <c r="BE9"/>
  <c r="BD9"/>
  <c r="AZ9"/>
  <c r="BA9" s="1"/>
  <c r="AV9"/>
  <c r="AW9" s="1"/>
  <c r="AS9"/>
  <c r="AT9" s="1"/>
  <c r="AO9"/>
  <c r="AP9" s="1"/>
  <c r="AK9"/>
  <c r="AL9" s="1"/>
  <c r="AG9"/>
  <c r="AH9" s="1"/>
  <c r="AB9"/>
  <c r="AA9"/>
  <c r="W9"/>
  <c r="X9" s="1"/>
  <c r="S9"/>
  <c r="T9" s="1"/>
  <c r="P9"/>
  <c r="Q9" s="1"/>
  <c r="L9"/>
  <c r="M9" s="1"/>
  <c r="H9"/>
  <c r="I9" s="1"/>
  <c r="D9"/>
  <c r="E9" s="1"/>
  <c r="AF9" i="1"/>
  <c r="AG10"/>
  <c r="AG11"/>
  <c r="AG12"/>
  <c r="AG13"/>
  <c r="AG14"/>
  <c r="AG15"/>
  <c r="AG16"/>
  <c r="AG17"/>
  <c r="AG18"/>
  <c r="AG19"/>
  <c r="AG20"/>
  <c r="AG21"/>
  <c r="AG22"/>
  <c r="AG23"/>
  <c r="AG24"/>
  <c r="AG26"/>
  <c r="AG27"/>
  <c r="AG28"/>
  <c r="AG29"/>
  <c r="AG30"/>
  <c r="AG31"/>
  <c r="AG32"/>
  <c r="AG9"/>
  <c r="X9"/>
  <c r="AF10"/>
  <c r="AF11"/>
  <c r="AF12"/>
  <c r="AF13"/>
  <c r="AF14"/>
  <c r="AF15"/>
  <c r="AF16"/>
  <c r="AF17"/>
  <c r="AF18"/>
  <c r="AF19"/>
  <c r="AF21"/>
  <c r="AF22"/>
  <c r="AF23"/>
  <c r="AF24"/>
  <c r="AF26"/>
  <c r="AF27"/>
  <c r="AF28"/>
  <c r="AF29"/>
  <c r="AF32"/>
  <c r="AD10"/>
  <c r="AD11"/>
  <c r="AD12"/>
  <c r="AD13"/>
  <c r="AD14"/>
  <c r="AD15"/>
  <c r="AD16"/>
  <c r="AD17"/>
  <c r="AD18"/>
  <c r="AD19"/>
  <c r="AD21"/>
  <c r="AD22"/>
  <c r="AD23"/>
  <c r="AD24"/>
  <c r="AD26"/>
  <c r="AD27"/>
  <c r="AD28"/>
  <c r="AD29"/>
  <c r="AD32"/>
  <c r="AC10"/>
  <c r="AC11"/>
  <c r="AC12"/>
  <c r="AC13"/>
  <c r="AC14"/>
  <c r="AC15"/>
  <c r="AC16"/>
  <c r="AC17"/>
  <c r="AC18"/>
  <c r="AC19"/>
  <c r="AC21"/>
  <c r="AC22"/>
  <c r="AC23"/>
  <c r="AC24"/>
  <c r="AC26"/>
  <c r="AC27"/>
  <c r="AC28"/>
  <c r="AC29"/>
  <c r="AC32"/>
  <c r="AD9"/>
  <c r="AC9"/>
  <c r="AA10"/>
  <c r="AA11"/>
  <c r="AA12"/>
  <c r="AA13"/>
  <c r="AA14"/>
  <c r="AA15"/>
  <c r="AA16"/>
  <c r="AA17"/>
  <c r="AA18"/>
  <c r="AA19"/>
  <c r="AA21"/>
  <c r="AA22"/>
  <c r="AA23"/>
  <c r="AA24"/>
  <c r="AA26"/>
  <c r="AA27"/>
  <c r="AA28"/>
  <c r="AA29"/>
  <c r="AA31"/>
  <c r="AD31" s="1"/>
  <c r="AA32"/>
  <c r="AA9"/>
  <c r="U9"/>
  <c r="Z10"/>
  <c r="Z11"/>
  <c r="Z12"/>
  <c r="Z13"/>
  <c r="Z14"/>
  <c r="Z15"/>
  <c r="Z16"/>
  <c r="Z17"/>
  <c r="Z18"/>
  <c r="Z19"/>
  <c r="Z20"/>
  <c r="AA20" s="1"/>
  <c r="AD20" s="1"/>
  <c r="Z21"/>
  <c r="Z22"/>
  <c r="Z23"/>
  <c r="Z24"/>
  <c r="Z25"/>
  <c r="AC25" s="1"/>
  <c r="AF25" s="1"/>
  <c r="Z26"/>
  <c r="Z27"/>
  <c r="Z28"/>
  <c r="Z29"/>
  <c r="Z30"/>
  <c r="AC30" s="1"/>
  <c r="AF30" s="1"/>
  <c r="Z31"/>
  <c r="AC31" s="1"/>
  <c r="AF31" s="1"/>
  <c r="Z32"/>
  <c r="Z9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9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9"/>
  <c r="Q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9"/>
  <c r="M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9"/>
  <c r="I9" s="1"/>
  <c r="D10"/>
  <c r="E10" s="1"/>
  <c r="D11"/>
  <c r="W11" s="1"/>
  <c r="X11" s="1"/>
  <c r="D12"/>
  <c r="E12" s="1"/>
  <c r="D13"/>
  <c r="W13" s="1"/>
  <c r="X13" s="1"/>
  <c r="D14"/>
  <c r="E14" s="1"/>
  <c r="D15"/>
  <c r="W15" s="1"/>
  <c r="D16"/>
  <c r="E16" s="1"/>
  <c r="D17"/>
  <c r="W17" s="1"/>
  <c r="X17" s="1"/>
  <c r="D18"/>
  <c r="E18" s="1"/>
  <c r="D19"/>
  <c r="W19" s="1"/>
  <c r="X19" s="1"/>
  <c r="D20"/>
  <c r="E20" s="1"/>
  <c r="D21"/>
  <c r="W21" s="1"/>
  <c r="X21" s="1"/>
  <c r="D22"/>
  <c r="E22" s="1"/>
  <c r="D23"/>
  <c r="W23" s="1"/>
  <c r="X23" s="1"/>
  <c r="D24"/>
  <c r="E24" s="1"/>
  <c r="D25"/>
  <c r="W25" s="1"/>
  <c r="X25" s="1"/>
  <c r="D26"/>
  <c r="E26" s="1"/>
  <c r="D27"/>
  <c r="W27" s="1"/>
  <c r="X27" s="1"/>
  <c r="D28"/>
  <c r="E28" s="1"/>
  <c r="D29"/>
  <c r="W29" s="1"/>
  <c r="X29" s="1"/>
  <c r="D30"/>
  <c r="E30" s="1"/>
  <c r="D31"/>
  <c r="W31" s="1"/>
  <c r="X31" s="1"/>
  <c r="D32"/>
  <c r="E32" s="1"/>
  <c r="D9"/>
  <c r="W9" s="1"/>
  <c r="V21" i="15" l="1"/>
  <c r="X21" s="1"/>
  <c r="X15"/>
  <c r="X13"/>
  <c r="X12"/>
  <c r="X11"/>
  <c r="X10"/>
  <c r="V68"/>
  <c r="X68" s="1"/>
  <c r="V39"/>
  <c r="X39" s="1"/>
  <c r="X9"/>
  <c r="V125"/>
  <c r="X125" s="1"/>
  <c r="V116"/>
  <c r="X116" s="1"/>
  <c r="AO16"/>
  <c r="AP16" s="1"/>
  <c r="AQ16" s="1"/>
  <c r="AO17"/>
  <c r="AP17" s="1"/>
  <c r="AQ17" s="1"/>
  <c r="AO18"/>
  <c r="AP18" s="1"/>
  <c r="AQ18" s="1"/>
  <c r="AO20"/>
  <c r="AO22"/>
  <c r="AP22" s="1"/>
  <c r="AQ22" s="1"/>
  <c r="AO23"/>
  <c r="AP23" s="1"/>
  <c r="AQ23" s="1"/>
  <c r="AO25"/>
  <c r="AP25" s="1"/>
  <c r="AQ25" s="1"/>
  <c r="AO26"/>
  <c r="AP26" s="1"/>
  <c r="AQ26" s="1"/>
  <c r="AO27"/>
  <c r="AP27" s="1"/>
  <c r="AQ27" s="1"/>
  <c r="AO29"/>
  <c r="AP29" s="1"/>
  <c r="AQ29" s="1"/>
  <c r="AO30"/>
  <c r="AP30" s="1"/>
  <c r="AQ30" s="1"/>
  <c r="AO122"/>
  <c r="AP122" s="1"/>
  <c r="AQ122" s="1"/>
  <c r="AO31"/>
  <c r="AP31" s="1"/>
  <c r="AQ31" s="1"/>
  <c r="AO32"/>
  <c r="AP32" s="1"/>
  <c r="AQ32" s="1"/>
  <c r="AO33"/>
  <c r="AP33" s="1"/>
  <c r="AQ33" s="1"/>
  <c r="AO38"/>
  <c r="AP38" s="1"/>
  <c r="AQ38" s="1"/>
  <c r="AO34"/>
  <c r="AP34" s="1"/>
  <c r="AQ34" s="1"/>
  <c r="AO35"/>
  <c r="AP35" s="1"/>
  <c r="AQ35" s="1"/>
  <c r="AO36"/>
  <c r="AP36" s="1"/>
  <c r="AQ36" s="1"/>
  <c r="AO37"/>
  <c r="AP37" s="1"/>
  <c r="AQ37" s="1"/>
  <c r="AO39"/>
  <c r="AO40"/>
  <c r="AP40" s="1"/>
  <c r="AQ40" s="1"/>
  <c r="AO42"/>
  <c r="AP42" s="1"/>
  <c r="AQ42" s="1"/>
  <c r="AO43"/>
  <c r="AP43" s="1"/>
  <c r="AQ43" s="1"/>
  <c r="AO45"/>
  <c r="AO46"/>
  <c r="AP46" s="1"/>
  <c r="AQ46" s="1"/>
  <c r="AO47"/>
  <c r="AP47" s="1"/>
  <c r="AQ47" s="1"/>
  <c r="AO48"/>
  <c r="AP48" s="1"/>
  <c r="AQ48" s="1"/>
  <c r="AO50"/>
  <c r="AP50" s="1"/>
  <c r="AQ50" s="1"/>
  <c r="AO51"/>
  <c r="AP51" s="1"/>
  <c r="AQ51" s="1"/>
  <c r="AO52"/>
  <c r="AP52" s="1"/>
  <c r="AQ52" s="1"/>
  <c r="AO53"/>
  <c r="AP53" s="1"/>
  <c r="AQ53" s="1"/>
  <c r="AO54"/>
  <c r="AP54" s="1"/>
  <c r="AQ54" s="1"/>
  <c r="AO55"/>
  <c r="AO57"/>
  <c r="AP57" s="1"/>
  <c r="AQ57" s="1"/>
  <c r="AO58"/>
  <c r="AP58" s="1"/>
  <c r="AQ58" s="1"/>
  <c r="AO59"/>
  <c r="AP59" s="1"/>
  <c r="AQ59" s="1"/>
  <c r="AO60"/>
  <c r="AP60" s="1"/>
  <c r="AQ60" s="1"/>
  <c r="AO61"/>
  <c r="AP61" s="1"/>
  <c r="AQ61" s="1"/>
  <c r="AO62"/>
  <c r="AP62" s="1"/>
  <c r="AQ62" s="1"/>
  <c r="AO63"/>
  <c r="AP63" s="1"/>
  <c r="AQ63" s="1"/>
  <c r="AO64"/>
  <c r="AP64" s="1"/>
  <c r="AQ64" s="1"/>
  <c r="AO65"/>
  <c r="AP65" s="1"/>
  <c r="AQ65" s="1"/>
  <c r="AO66"/>
  <c r="AP66" s="1"/>
  <c r="AQ66" s="1"/>
  <c r="AO69"/>
  <c r="AP69" s="1"/>
  <c r="AQ69" s="1"/>
  <c r="AO70"/>
  <c r="AP70" s="1"/>
  <c r="AQ70" s="1"/>
  <c r="AO72"/>
  <c r="AP72" s="1"/>
  <c r="AQ72" s="1"/>
  <c r="AO73"/>
  <c r="AP73" s="1"/>
  <c r="AQ73" s="1"/>
  <c r="AO74"/>
  <c r="AP74" s="1"/>
  <c r="AQ74" s="1"/>
  <c r="AO76"/>
  <c r="AP76" s="1"/>
  <c r="AQ76" s="1"/>
  <c r="AO77"/>
  <c r="AP77" s="1"/>
  <c r="AQ77" s="1"/>
  <c r="AO78"/>
  <c r="AP78" s="1"/>
  <c r="AQ78" s="1"/>
  <c r="AO79"/>
  <c r="AP79" s="1"/>
  <c r="AQ79" s="1"/>
  <c r="AO80"/>
  <c r="AP80" s="1"/>
  <c r="AQ80" s="1"/>
  <c r="AO81"/>
  <c r="AP81" s="1"/>
  <c r="AQ81" s="1"/>
  <c r="AO169"/>
  <c r="AP169" s="1"/>
  <c r="AQ169" s="1"/>
  <c r="AO82"/>
  <c r="AP82" s="1"/>
  <c r="AQ82" s="1"/>
  <c r="AO83"/>
  <c r="AP83" s="1"/>
  <c r="AQ83" s="1"/>
  <c r="AO84"/>
  <c r="AP84" s="1"/>
  <c r="AQ84" s="1"/>
  <c r="AO85"/>
  <c r="AP85" s="1"/>
  <c r="AQ85" s="1"/>
  <c r="AO86"/>
  <c r="AP86" s="1"/>
  <c r="AQ86" s="1"/>
  <c r="AO87"/>
  <c r="AP87" s="1"/>
  <c r="AQ87" s="1"/>
  <c r="AO88"/>
  <c r="AP88" s="1"/>
  <c r="AQ88" s="1"/>
  <c r="V168"/>
  <c r="X168" s="1"/>
  <c r="AO89"/>
  <c r="AP89" s="1"/>
  <c r="AQ89" s="1"/>
  <c r="AO28"/>
  <c r="AP28" s="1"/>
  <c r="AQ28" s="1"/>
  <c r="AO24"/>
  <c r="AP24" s="1"/>
  <c r="AQ24" s="1"/>
  <c r="AO56"/>
  <c r="AP56" s="1"/>
  <c r="AQ56" s="1"/>
  <c r="AO44"/>
  <c r="AP44" s="1"/>
  <c r="AQ44" s="1"/>
  <c r="AO75"/>
  <c r="AP75" s="1"/>
  <c r="AQ75" s="1"/>
  <c r="AP45"/>
  <c r="AQ45" s="1"/>
  <c r="AO41"/>
  <c r="AO19"/>
  <c r="AP19" s="1"/>
  <c r="AQ19" s="1"/>
  <c r="AO71"/>
  <c r="AP71" s="1"/>
  <c r="AQ71" s="1"/>
  <c r="AO68"/>
  <c r="AP55"/>
  <c r="AQ55" s="1"/>
  <c r="AO49"/>
  <c r="AP49" s="1"/>
  <c r="AQ49" s="1"/>
  <c r="AP41"/>
  <c r="AQ41" s="1"/>
  <c r="AO14"/>
  <c r="AP14" s="1"/>
  <c r="AQ14" s="1"/>
  <c r="AO21"/>
  <c r="AP21" s="1"/>
  <c r="AQ21" s="1"/>
  <c r="AP20"/>
  <c r="AQ20" s="1"/>
  <c r="V164"/>
  <c r="X164" s="1"/>
  <c r="AO90"/>
  <c r="AP90" s="1"/>
  <c r="AQ90" s="1"/>
  <c r="AO91"/>
  <c r="AP91" s="1"/>
  <c r="AQ91" s="1"/>
  <c r="AO92"/>
  <c r="AP92" s="1"/>
  <c r="AQ92" s="1"/>
  <c r="AO93"/>
  <c r="AP93" s="1"/>
  <c r="AQ93" s="1"/>
  <c r="AO94"/>
  <c r="AP94" s="1"/>
  <c r="AQ94" s="1"/>
  <c r="AO95"/>
  <c r="AP95" s="1"/>
  <c r="AQ95" s="1"/>
  <c r="AO96"/>
  <c r="AP96" s="1"/>
  <c r="AQ96" s="1"/>
  <c r="AO97"/>
  <c r="AP97" s="1"/>
  <c r="AQ97" s="1"/>
  <c r="AO98"/>
  <c r="AP98" s="1"/>
  <c r="AQ98" s="1"/>
  <c r="AO99"/>
  <c r="AP99" s="1"/>
  <c r="AQ99" s="1"/>
  <c r="AO100"/>
  <c r="AP100" s="1"/>
  <c r="AQ100" s="1"/>
  <c r="AO101"/>
  <c r="AP101" s="1"/>
  <c r="AQ101" s="1"/>
  <c r="AO102"/>
  <c r="AP102" s="1"/>
  <c r="AQ102" s="1"/>
  <c r="AO103"/>
  <c r="AP103" s="1"/>
  <c r="AQ103" s="1"/>
  <c r="AO104"/>
  <c r="AP104" s="1"/>
  <c r="AQ104" s="1"/>
  <c r="AO105"/>
  <c r="AP105" s="1"/>
  <c r="AQ105" s="1"/>
  <c r="AO106"/>
  <c r="AP106" s="1"/>
  <c r="AQ106" s="1"/>
  <c r="AO107"/>
  <c r="AP107" s="1"/>
  <c r="AQ107" s="1"/>
  <c r="AO108"/>
  <c r="AP108" s="1"/>
  <c r="AQ108" s="1"/>
  <c r="AO109"/>
  <c r="AP109" s="1"/>
  <c r="AQ109" s="1"/>
  <c r="AO110"/>
  <c r="AP110" s="1"/>
  <c r="AQ110" s="1"/>
  <c r="AO111"/>
  <c r="AP111" s="1"/>
  <c r="AQ111" s="1"/>
  <c r="AO112"/>
  <c r="AP112" s="1"/>
  <c r="AQ112" s="1"/>
  <c r="AO113"/>
  <c r="AP113" s="1"/>
  <c r="AQ113" s="1"/>
  <c r="AO114"/>
  <c r="AP114" s="1"/>
  <c r="AQ114" s="1"/>
  <c r="AO115"/>
  <c r="AP115" s="1"/>
  <c r="AQ115" s="1"/>
  <c r="AO116"/>
  <c r="AO117"/>
  <c r="AP117" s="1"/>
  <c r="AQ117" s="1"/>
  <c r="AO118"/>
  <c r="AP118" s="1"/>
  <c r="AQ118" s="1"/>
  <c r="AO119"/>
  <c r="AP119" s="1"/>
  <c r="AQ119" s="1"/>
  <c r="AO123"/>
  <c r="AP123" s="1"/>
  <c r="AQ123" s="1"/>
  <c r="AO124"/>
  <c r="AP124" s="1"/>
  <c r="AQ124" s="1"/>
  <c r="AO125"/>
  <c r="AP125" s="1"/>
  <c r="AQ125" s="1"/>
  <c r="AO126"/>
  <c r="AP126" s="1"/>
  <c r="AQ126" s="1"/>
  <c r="AO127"/>
  <c r="AP127" s="1"/>
  <c r="AQ127" s="1"/>
  <c r="AO128"/>
  <c r="AP128" s="1"/>
  <c r="AQ128" s="1"/>
  <c r="AO129"/>
  <c r="AP129" s="1"/>
  <c r="AQ129" s="1"/>
  <c r="AO130"/>
  <c r="AP130" s="1"/>
  <c r="AQ130" s="1"/>
  <c r="AO131"/>
  <c r="AP131" s="1"/>
  <c r="AQ131" s="1"/>
  <c r="AO132"/>
  <c r="AP132" s="1"/>
  <c r="AQ132" s="1"/>
  <c r="AO133"/>
  <c r="AP133" s="1"/>
  <c r="AQ133" s="1"/>
  <c r="AO134"/>
  <c r="AP134" s="1"/>
  <c r="AQ134" s="1"/>
  <c r="AO135"/>
  <c r="AP135" s="1"/>
  <c r="AQ135" s="1"/>
  <c r="AO136"/>
  <c r="AP136" s="1"/>
  <c r="AQ136" s="1"/>
  <c r="AO137"/>
  <c r="AP137" s="1"/>
  <c r="AQ137" s="1"/>
  <c r="AO138"/>
  <c r="AP138" s="1"/>
  <c r="AQ138" s="1"/>
  <c r="AO139"/>
  <c r="AP139" s="1"/>
  <c r="AQ139" s="1"/>
  <c r="AO140"/>
  <c r="AP140" s="1"/>
  <c r="AQ140" s="1"/>
  <c r="AO141"/>
  <c r="AP141" s="1"/>
  <c r="AQ141" s="1"/>
  <c r="AO142"/>
  <c r="AP142" s="1"/>
  <c r="AQ142" s="1"/>
  <c r="AO143"/>
  <c r="AP143" s="1"/>
  <c r="AQ143" s="1"/>
  <c r="AO144"/>
  <c r="AP144" s="1"/>
  <c r="AQ144" s="1"/>
  <c r="AO145"/>
  <c r="AP145" s="1"/>
  <c r="AQ145" s="1"/>
  <c r="AO146"/>
  <c r="AP146" s="1"/>
  <c r="AQ146" s="1"/>
  <c r="AO147"/>
  <c r="AP147" s="1"/>
  <c r="AQ147" s="1"/>
  <c r="AO148"/>
  <c r="AP148" s="1"/>
  <c r="AQ148" s="1"/>
  <c r="AO149"/>
  <c r="AP149" s="1"/>
  <c r="AQ149" s="1"/>
  <c r="AO150"/>
  <c r="AP150" s="1"/>
  <c r="AQ150" s="1"/>
  <c r="AO120"/>
  <c r="AP120" s="1"/>
  <c r="AQ120" s="1"/>
  <c r="AO151"/>
  <c r="AP151" s="1"/>
  <c r="AQ151" s="1"/>
  <c r="AO152"/>
  <c r="AP152" s="1"/>
  <c r="AQ152" s="1"/>
  <c r="AO153"/>
  <c r="AP153" s="1"/>
  <c r="AQ153" s="1"/>
  <c r="AO154"/>
  <c r="AP154" s="1"/>
  <c r="AQ154" s="1"/>
  <c r="AO155"/>
  <c r="AP155" s="1"/>
  <c r="AQ155" s="1"/>
  <c r="AO156"/>
  <c r="AP156" s="1"/>
  <c r="AQ156" s="1"/>
  <c r="AO157"/>
  <c r="AP157" s="1"/>
  <c r="AQ157" s="1"/>
  <c r="AO158"/>
  <c r="AP158" s="1"/>
  <c r="AQ158" s="1"/>
  <c r="AO159"/>
  <c r="AP159" s="1"/>
  <c r="AQ159" s="1"/>
  <c r="AO160"/>
  <c r="AP160" s="1"/>
  <c r="AQ160" s="1"/>
  <c r="AO161"/>
  <c r="AP161" s="1"/>
  <c r="AQ161" s="1"/>
  <c r="AO163"/>
  <c r="AP163" s="1"/>
  <c r="AQ163" s="1"/>
  <c r="AO164"/>
  <c r="AP164" s="1"/>
  <c r="AQ164" s="1"/>
  <c r="AO165"/>
  <c r="AP165" s="1"/>
  <c r="AQ165" s="1"/>
  <c r="AO121"/>
  <c r="AP121" s="1"/>
  <c r="AQ121" s="1"/>
  <c r="AO166"/>
  <c r="AP166" s="1"/>
  <c r="AQ166" s="1"/>
  <c r="AO167"/>
  <c r="AP167" s="1"/>
  <c r="AQ167" s="1"/>
  <c r="AO168"/>
  <c r="AO162"/>
  <c r="AP162" s="1"/>
  <c r="AQ162" s="1"/>
  <c r="E10" i="19"/>
  <c r="AH10"/>
  <c r="BH10" s="1"/>
  <c r="E12"/>
  <c r="AH12"/>
  <c r="E14"/>
  <c r="AH14"/>
  <c r="BH14" s="1"/>
  <c r="E16"/>
  <c r="AH16"/>
  <c r="E18"/>
  <c r="AH18"/>
  <c r="BH18" s="1"/>
  <c r="E20"/>
  <c r="AH20"/>
  <c r="E22"/>
  <c r="AH22"/>
  <c r="BH22" s="1"/>
  <c r="E24"/>
  <c r="AH24"/>
  <c r="BH12"/>
  <c r="BH16"/>
  <c r="BH20"/>
  <c r="BH24"/>
  <c r="BJ10"/>
  <c r="BK10" s="1"/>
  <c r="AE10"/>
  <c r="BJ12"/>
  <c r="BK12" s="1"/>
  <c r="AE12"/>
  <c r="BL12" s="1"/>
  <c r="BJ14"/>
  <c r="BK14" s="1"/>
  <c r="AE14"/>
  <c r="BJ16"/>
  <c r="BK16" s="1"/>
  <c r="AE16"/>
  <c r="BL16" s="1"/>
  <c r="BJ18"/>
  <c r="BK18" s="1"/>
  <c r="AE18"/>
  <c r="BJ20"/>
  <c r="BK20" s="1"/>
  <c r="AE20"/>
  <c r="BL20" s="1"/>
  <c r="BJ22"/>
  <c r="BK22" s="1"/>
  <c r="AE22"/>
  <c r="BJ24"/>
  <c r="BK24" s="1"/>
  <c r="AE24"/>
  <c r="BL24" s="1"/>
  <c r="AD9"/>
  <c r="BG9"/>
  <c r="BH9" s="1"/>
  <c r="AD11"/>
  <c r="BG11"/>
  <c r="BH11" s="1"/>
  <c r="AD13"/>
  <c r="BG13"/>
  <c r="BH13" s="1"/>
  <c r="AD15"/>
  <c r="BG15"/>
  <c r="BH15" s="1"/>
  <c r="AD17"/>
  <c r="BG17"/>
  <c r="BH17" s="1"/>
  <c r="AD19"/>
  <c r="BG19"/>
  <c r="BH19" s="1"/>
  <c r="AD21"/>
  <c r="BG21"/>
  <c r="BH21" s="1"/>
  <c r="AD23"/>
  <c r="BG23"/>
  <c r="BH23" s="1"/>
  <c r="AD25"/>
  <c r="BG25"/>
  <c r="BH25" s="1"/>
  <c r="AA25" i="1"/>
  <c r="AD25" s="1"/>
  <c r="AG25" s="1"/>
  <c r="AC20"/>
  <c r="AF20" s="1"/>
  <c r="AA30"/>
  <c r="AD30" s="1"/>
  <c r="E9"/>
  <c r="E31"/>
  <c r="E29"/>
  <c r="E27"/>
  <c r="E25"/>
  <c r="E23"/>
  <c r="E21"/>
  <c r="E19"/>
  <c r="E17"/>
  <c r="E15"/>
  <c r="X15" s="1"/>
  <c r="E13"/>
  <c r="E11"/>
  <c r="W32"/>
  <c r="X32" s="1"/>
  <c r="W30"/>
  <c r="X30" s="1"/>
  <c r="W28"/>
  <c r="X28" s="1"/>
  <c r="W26"/>
  <c r="X26" s="1"/>
  <c r="W24"/>
  <c r="X24" s="1"/>
  <c r="W22"/>
  <c r="X22" s="1"/>
  <c r="W20"/>
  <c r="X20" s="1"/>
  <c r="W18"/>
  <c r="X18" s="1"/>
  <c r="W16"/>
  <c r="X16" s="1"/>
  <c r="W14"/>
  <c r="X14" s="1"/>
  <c r="W12"/>
  <c r="X12" s="1"/>
  <c r="W10"/>
  <c r="X10" s="1"/>
  <c r="AP68" i="15" l="1"/>
  <c r="AQ68" s="1"/>
  <c r="AP39"/>
  <c r="AQ39" s="1"/>
  <c r="AP116"/>
  <c r="AQ116" s="1"/>
  <c r="AP168"/>
  <c r="AQ168" s="1"/>
  <c r="BL22" i="19"/>
  <c r="BL18"/>
  <c r="BL14"/>
  <c r="BL10"/>
  <c r="AE25"/>
  <c r="BL25" s="1"/>
  <c r="BJ25"/>
  <c r="BK25" s="1"/>
  <c r="AE23"/>
  <c r="BL23" s="1"/>
  <c r="BJ23"/>
  <c r="BK23" s="1"/>
  <c r="AE21"/>
  <c r="BL21" s="1"/>
  <c r="BJ21"/>
  <c r="BK21" s="1"/>
  <c r="AE19"/>
  <c r="BL19" s="1"/>
  <c r="BJ19"/>
  <c r="BK19" s="1"/>
  <c r="AE17"/>
  <c r="BL17" s="1"/>
  <c r="BJ17"/>
  <c r="BK17" s="1"/>
  <c r="AE15"/>
  <c r="BL15" s="1"/>
  <c r="BJ15"/>
  <c r="BK15" s="1"/>
  <c r="AE13"/>
  <c r="BL13" s="1"/>
  <c r="BJ13"/>
  <c r="BK13" s="1"/>
  <c r="AE11"/>
  <c r="BL11" s="1"/>
  <c r="BJ11"/>
  <c r="BK11" s="1"/>
  <c r="AE9"/>
  <c r="BL9" s="1"/>
  <c r="BJ9"/>
  <c r="BK9" s="1"/>
  <c r="W13" i="15"/>
  <c r="AR13" s="1"/>
  <c r="W21"/>
  <c r="AR21" s="1"/>
  <c r="W29"/>
  <c r="AR29" s="1"/>
  <c r="W35"/>
  <c r="AR35" s="1"/>
  <c r="W44"/>
  <c r="AR44" s="1"/>
  <c r="W48"/>
  <c r="AR48" s="1"/>
  <c r="W56"/>
  <c r="AR56" s="1"/>
  <c r="W12"/>
  <c r="AR12" s="1"/>
  <c r="W20"/>
  <c r="AR20" s="1"/>
  <c r="W28"/>
  <c r="AR28" s="1"/>
  <c r="W31"/>
  <c r="AR31" s="1"/>
  <c r="W39"/>
  <c r="AR39" s="1"/>
  <c r="W47"/>
  <c r="AR47" s="1"/>
  <c r="W51"/>
  <c r="AR51" s="1"/>
  <c r="W59"/>
  <c r="AR59" s="1"/>
  <c r="W11"/>
  <c r="AR11" s="1"/>
  <c r="W15"/>
  <c r="AR15" s="1"/>
  <c r="W19"/>
  <c r="AR19" s="1"/>
  <c r="W23"/>
  <c r="W27"/>
  <c r="AR27" s="1"/>
  <c r="W122"/>
  <c r="AR122" s="1"/>
  <c r="W38"/>
  <c r="AR38" s="1"/>
  <c r="W37"/>
  <c r="AR37" s="1"/>
  <c r="W42"/>
  <c r="AR42" s="1"/>
  <c r="W46"/>
  <c r="AR46" s="1"/>
  <c r="W50"/>
  <c r="AR50" s="1"/>
  <c r="W54"/>
  <c r="AR54" s="1"/>
  <c r="W58"/>
  <c r="AR58" s="1"/>
  <c r="W10"/>
  <c r="AR10" s="1"/>
  <c r="W14"/>
  <c r="AR14" s="1"/>
  <c r="W18"/>
  <c r="AR18" s="1"/>
  <c r="W22"/>
  <c r="AR22" s="1"/>
  <c r="W26"/>
  <c r="AR26" s="1"/>
  <c r="W30"/>
  <c r="AR30" s="1"/>
  <c r="W33"/>
  <c r="AR33" s="1"/>
  <c r="W36"/>
  <c r="AR36" s="1"/>
  <c r="W41"/>
  <c r="AR41" s="1"/>
  <c r="W45"/>
  <c r="AR45" s="1"/>
  <c r="W49"/>
  <c r="AR49" s="1"/>
  <c r="W53"/>
  <c r="AR53" s="1"/>
  <c r="W57"/>
  <c r="AR57" s="1"/>
  <c r="W61"/>
  <c r="W17"/>
  <c r="AR17" s="1"/>
  <c r="W25"/>
  <c r="AR25" s="1"/>
  <c r="W32"/>
  <c r="AR32" s="1"/>
  <c r="W40"/>
  <c r="AR40" s="1"/>
  <c r="W52"/>
  <c r="AR52" s="1"/>
  <c r="W60"/>
  <c r="AR60" s="1"/>
  <c r="W16"/>
  <c r="AR16" s="1"/>
  <c r="W24"/>
  <c r="AR24" s="1"/>
  <c r="W34"/>
  <c r="AR34" s="1"/>
  <c r="W43"/>
  <c r="AR43" s="1"/>
  <c r="W55"/>
  <c r="AR55" s="1"/>
  <c r="AR61"/>
  <c r="AR23"/>
  <c r="W9"/>
  <c r="AR9" s="1"/>
</calcChain>
</file>

<file path=xl/sharedStrings.xml><?xml version="1.0" encoding="utf-8"?>
<sst xmlns="http://schemas.openxmlformats.org/spreadsheetml/2006/main" count="1152" uniqueCount="842">
  <si>
    <t>UNIVERSITE ABDERRAHMANE MIRA DE BEJAIA</t>
  </si>
  <si>
    <t>FACULTE DES SCIENCES HUMAINES ET SOCIALES</t>
  </si>
  <si>
    <t>SESSION NORMALE</t>
  </si>
  <si>
    <t>COEF</t>
  </si>
  <si>
    <t>Crédit U.E.F 1</t>
  </si>
  <si>
    <t>Crédit U.E.M 1</t>
  </si>
  <si>
    <t>Crédit U.E.D 1</t>
  </si>
  <si>
    <t>Crédit U.E.T 1</t>
  </si>
  <si>
    <t>Credit S 1</t>
  </si>
  <si>
    <t>Crédit U.E.F 2</t>
  </si>
  <si>
    <t>Crédit U.E.D 2</t>
  </si>
  <si>
    <t>Crédit S 2</t>
  </si>
  <si>
    <t>Résultats</t>
  </si>
  <si>
    <t>Credit Ann</t>
  </si>
  <si>
    <t>N°</t>
  </si>
  <si>
    <t>N° d'inscription</t>
  </si>
  <si>
    <t>U.E.F 1</t>
  </si>
  <si>
    <t>U.E.M 1</t>
  </si>
  <si>
    <t>U.E.D 1</t>
  </si>
  <si>
    <t>U.E.T 1</t>
  </si>
  <si>
    <t>Moy_S1</t>
  </si>
  <si>
    <t>U.E.F 2</t>
  </si>
  <si>
    <t>U.E.M 2</t>
  </si>
  <si>
    <t>U.E.D 2</t>
  </si>
  <si>
    <t>Moy S2</t>
  </si>
  <si>
    <t>PROCES VERBAL  PROVISOIRE DE DELIBERATION</t>
  </si>
  <si>
    <t>page 1/ 1</t>
  </si>
  <si>
    <t>MEMO</t>
  </si>
  <si>
    <t>DEPARTEMENT DES Sciences Sociales</t>
  </si>
  <si>
    <t>2ème Année Master Sante</t>
  </si>
  <si>
    <t>AIT AMOKHTAR   Amel</t>
  </si>
  <si>
    <t>11SHS0121</t>
  </si>
  <si>
    <t>AIT HAMOUDA   Tiziri</t>
  </si>
  <si>
    <t>11SHS0422</t>
  </si>
  <si>
    <t>AIT SAHEL   Sonia</t>
  </si>
  <si>
    <t>11SHS0276</t>
  </si>
  <si>
    <t>BENMAKHLOUF   Lamia</t>
  </si>
  <si>
    <t>11SHS0325</t>
  </si>
  <si>
    <t>BETTOUCHE   Nabil</t>
  </si>
  <si>
    <t>11SHS0926</t>
  </si>
  <si>
    <t>BOUAHMED   Nadira</t>
  </si>
  <si>
    <t>11SHS0940</t>
  </si>
  <si>
    <t>BOUDJADI   Merièm</t>
  </si>
  <si>
    <t>10SHS434</t>
  </si>
  <si>
    <t>BOUGHIDA   Sofiane</t>
  </si>
  <si>
    <t>10DR68111CSH</t>
  </si>
  <si>
    <t>CHERCHARI   Khaled</t>
  </si>
  <si>
    <t>10SHS829</t>
  </si>
  <si>
    <t>DJEMAOUI   Mehrez</t>
  </si>
  <si>
    <t>11SHS0943</t>
  </si>
  <si>
    <t>10SHS11B08</t>
  </si>
  <si>
    <t>HELAILI   Leila</t>
  </si>
  <si>
    <t>11SHS0436</t>
  </si>
  <si>
    <t>IAMMAREN   Kahina</t>
  </si>
  <si>
    <t>11SHS0630</t>
  </si>
  <si>
    <t>KACI   Sabrina</t>
  </si>
  <si>
    <t>11SHS0173</t>
  </si>
  <si>
    <t>khaled   Daouia</t>
  </si>
  <si>
    <t>10SHS605</t>
  </si>
  <si>
    <t>KHEYAR   Lina</t>
  </si>
  <si>
    <t>11SHS0148</t>
  </si>
  <si>
    <t>KHIMOUM   Souad</t>
  </si>
  <si>
    <t>10SHS182</t>
  </si>
  <si>
    <t>MAOUCHE   Nabila</t>
  </si>
  <si>
    <t>09SHS389</t>
  </si>
  <si>
    <t>MAZOUZI   Abdessamia</t>
  </si>
  <si>
    <t>11SHS0475</t>
  </si>
  <si>
    <t>MECHIKI   Feryelle</t>
  </si>
  <si>
    <t>10SHS558</t>
  </si>
  <si>
    <t>MEHAOUED   Ouarda</t>
  </si>
  <si>
    <t>10DR55011CSH</t>
  </si>
  <si>
    <t>MEHDIOUI   Karim</t>
  </si>
  <si>
    <t>11SHS0208</t>
  </si>
  <si>
    <t>MESKIA   Samira</t>
  </si>
  <si>
    <t>11SHS0973</t>
  </si>
  <si>
    <t>YAHIAOUI   Fouad</t>
  </si>
  <si>
    <t>11SHS0789</t>
  </si>
  <si>
    <t xml:space="preserve">GOMES MARQUES VIEIRA Yannick  </t>
  </si>
  <si>
    <t>Ergon</t>
  </si>
  <si>
    <t>Trip</t>
  </si>
  <si>
    <t>Nom/ Prenom</t>
  </si>
  <si>
    <t>S ENV</t>
  </si>
  <si>
    <t>S REP</t>
  </si>
  <si>
    <t>PRAT</t>
  </si>
  <si>
    <t>SEMN</t>
  </si>
  <si>
    <t>PSY M</t>
  </si>
  <si>
    <t>STAG</t>
  </si>
  <si>
    <t>ETHIQ</t>
  </si>
  <si>
    <t>Resultat</t>
  </si>
  <si>
    <t>Credit</t>
  </si>
  <si>
    <t>2ème Année LMD         Psychologie</t>
  </si>
  <si>
    <t>ADOUANE   Chahinaz</t>
  </si>
  <si>
    <t>AFARI   Sabrina</t>
  </si>
  <si>
    <t>AGAOUA   Sakina</t>
  </si>
  <si>
    <t>AIT MEDDOUR   Nawal</t>
  </si>
  <si>
    <t>AIT OUARAB   Sabiha</t>
  </si>
  <si>
    <t>AMER   Kamil</t>
  </si>
  <si>
    <t>AMEZA   Taous</t>
  </si>
  <si>
    <t>AMIRI   Sylia</t>
  </si>
  <si>
    <t>AMZAL   Younes</t>
  </si>
  <si>
    <t>ARAB   Radia</t>
  </si>
  <si>
    <t>ATTAR   Hanifa</t>
  </si>
  <si>
    <t>AZIKIOU   Yasmina</t>
  </si>
  <si>
    <t>AZOUG   Samia</t>
  </si>
  <si>
    <t>BACHIR   Nabil</t>
  </si>
  <si>
    <t>BENALI   Karim</t>
  </si>
  <si>
    <t>BENMAMMAR   Kahina</t>
  </si>
  <si>
    <t>BENMAMMAR   Tassiana</t>
  </si>
  <si>
    <t>BENMOUFFOK   Sabrina</t>
  </si>
  <si>
    <t>BENNACER   Baya</t>
  </si>
  <si>
    <t>BENNASROUNE   Sabrina</t>
  </si>
  <si>
    <t>BENTIFRAOUINE   Sylia</t>
  </si>
  <si>
    <t>BENYAHIA   Hacene</t>
  </si>
  <si>
    <t>BIROUCHI   Fatima</t>
  </si>
  <si>
    <t>CHENNIT   Nesrine</t>
  </si>
  <si>
    <t>DJOUADI   Ghania</t>
  </si>
  <si>
    <t>HABIB   Fouzia</t>
  </si>
  <si>
    <t>HAMADOU   Juba</t>
  </si>
  <si>
    <t>HAMITI   Aimed</t>
  </si>
  <si>
    <t>HAMOUDI   Ouafa</t>
  </si>
  <si>
    <t>HANI   Lamia</t>
  </si>
  <si>
    <t>IKKEN   Asma</t>
  </si>
  <si>
    <t>IKKEN   Katia</t>
  </si>
  <si>
    <t>ILMANE   Meriem</t>
  </si>
  <si>
    <t>MAHNI   Ghania</t>
  </si>
  <si>
    <t>MAOUCHE   Naima</t>
  </si>
  <si>
    <t>MAZOUZI   Fatma</t>
  </si>
  <si>
    <t>MEGROUD   Dehia</t>
  </si>
  <si>
    <t>MENHOUDJ   Lamia</t>
  </si>
  <si>
    <t>MERABTENE   Kattia</t>
  </si>
  <si>
    <t>MERAH   Hayat</t>
  </si>
  <si>
    <t>MESSAOUD   Thileli</t>
  </si>
  <si>
    <t>MEZIANE   Abdeslem</t>
  </si>
  <si>
    <t>MEZIANI   Sarah</t>
  </si>
  <si>
    <t>OUAZAR   Monia</t>
  </si>
  <si>
    <t>SLIMANOU   Mouna</t>
  </si>
  <si>
    <t>SOUFI   Tayeb walid</t>
  </si>
  <si>
    <t>TAKENINT   Chaba</t>
  </si>
  <si>
    <t>TAKEZNOUNT   Lynda</t>
  </si>
  <si>
    <t>YAHIAOUI   Sabah</t>
  </si>
  <si>
    <t>YOUSFI   Nassim</t>
  </si>
  <si>
    <t>ZAIDI   Fayrouz</t>
  </si>
  <si>
    <t>ZEGGAGH   Louenas</t>
  </si>
  <si>
    <t>ZEMMOURA   Imen</t>
  </si>
  <si>
    <t>ZENATI   Bachir</t>
  </si>
  <si>
    <t>UF11</t>
  </si>
  <si>
    <t>UF12</t>
  </si>
  <si>
    <t>UF21</t>
  </si>
  <si>
    <t>UF22</t>
  </si>
  <si>
    <t>UM11</t>
  </si>
  <si>
    <t>UM12</t>
  </si>
  <si>
    <t>UM2</t>
  </si>
  <si>
    <t>PPHS</t>
  </si>
  <si>
    <t>UD11</t>
  </si>
  <si>
    <t>TLAN1</t>
  </si>
  <si>
    <t>UD22</t>
  </si>
  <si>
    <t>UT1</t>
  </si>
  <si>
    <t>IORTH</t>
  </si>
  <si>
    <t>IPCLI</t>
  </si>
  <si>
    <t>IPPA</t>
  </si>
  <si>
    <t>IPTO</t>
  </si>
  <si>
    <t>MRP</t>
  </si>
  <si>
    <t>PMET</t>
  </si>
  <si>
    <t>SAPL</t>
  </si>
  <si>
    <t>IPDEV</t>
  </si>
  <si>
    <t>PPHS2</t>
  </si>
  <si>
    <t>PS S2</t>
  </si>
  <si>
    <t>TLANG</t>
  </si>
  <si>
    <t>FRA</t>
  </si>
  <si>
    <t>Moy_S2</t>
  </si>
  <si>
    <t>MOY_G</t>
  </si>
  <si>
    <t>Rattrapge</t>
  </si>
  <si>
    <t>Admis/ Sess 1</t>
  </si>
  <si>
    <t>Concernées Rattrapage LMD 2  Psychologie</t>
  </si>
  <si>
    <t>SESSION NORMALE   (   RATTRAPAGE   )</t>
  </si>
  <si>
    <t>Page 1/ 1</t>
  </si>
  <si>
    <t>Nom</t>
  </si>
  <si>
    <t>Prenom</t>
  </si>
  <si>
    <t>123008533</t>
  </si>
  <si>
    <t>ABADOU</t>
  </si>
  <si>
    <t>Nassima</t>
  </si>
  <si>
    <t>1433008055</t>
  </si>
  <si>
    <t>ABDELLI</t>
  </si>
  <si>
    <t>Celia</t>
  </si>
  <si>
    <t>1433020288</t>
  </si>
  <si>
    <t>ABIZA</t>
  </si>
  <si>
    <t>Hayet</t>
  </si>
  <si>
    <t>123007052</t>
  </si>
  <si>
    <t>ACHOURI</t>
  </si>
  <si>
    <t>Ledia</t>
  </si>
  <si>
    <t>1433010213</t>
  </si>
  <si>
    <t>Lyna</t>
  </si>
  <si>
    <t>1333001646</t>
  </si>
  <si>
    <t>ADJILIA</t>
  </si>
  <si>
    <t>Salma</t>
  </si>
  <si>
    <t>1433004113</t>
  </si>
  <si>
    <t>ADJISSA</t>
  </si>
  <si>
    <t>Tafsouth</t>
  </si>
  <si>
    <t>1333006937</t>
  </si>
  <si>
    <t>ADRAR</t>
  </si>
  <si>
    <t>Lynda</t>
  </si>
  <si>
    <t>1433000205</t>
  </si>
  <si>
    <t>AHFIR</t>
  </si>
  <si>
    <t>Yasmine</t>
  </si>
  <si>
    <t>1433000028</t>
  </si>
  <si>
    <t>AISSA</t>
  </si>
  <si>
    <t>Zineb</t>
  </si>
  <si>
    <t>1333001189</t>
  </si>
  <si>
    <t>AIT BARA</t>
  </si>
  <si>
    <t>Fatima</t>
  </si>
  <si>
    <t>1333014416</t>
  </si>
  <si>
    <t>AIT MEHDI</t>
  </si>
  <si>
    <t>Sihem</t>
  </si>
  <si>
    <t>123014231</t>
  </si>
  <si>
    <t>AIT SAIDI</t>
  </si>
  <si>
    <t>Walid</t>
  </si>
  <si>
    <t>1433011900</t>
  </si>
  <si>
    <t>AKROUNE</t>
  </si>
  <si>
    <t>Nawal</t>
  </si>
  <si>
    <t>113006533</t>
  </si>
  <si>
    <t>AKSAS</t>
  </si>
  <si>
    <t>Lydia</t>
  </si>
  <si>
    <t>1333005191</t>
  </si>
  <si>
    <t>AMER</t>
  </si>
  <si>
    <t>Kamil</t>
  </si>
  <si>
    <t>1433008613</t>
  </si>
  <si>
    <t>AMGHAR</t>
  </si>
  <si>
    <t>Hassen</t>
  </si>
  <si>
    <t>1333014426</t>
  </si>
  <si>
    <t>AMRA</t>
  </si>
  <si>
    <t>Aicha</t>
  </si>
  <si>
    <t>1433005186</t>
  </si>
  <si>
    <t>AMZAL</t>
  </si>
  <si>
    <t>Feriel</t>
  </si>
  <si>
    <t>1333012596</t>
  </si>
  <si>
    <t>Younes</t>
  </si>
  <si>
    <t>1433002024</t>
  </si>
  <si>
    <t>AOUCHICHE</t>
  </si>
  <si>
    <t>113003358</t>
  </si>
  <si>
    <t>ARAB</t>
  </si>
  <si>
    <t>Nadjim</t>
  </si>
  <si>
    <t>123013851</t>
  </si>
  <si>
    <t>BACHA</t>
  </si>
  <si>
    <t>Ahmed</t>
  </si>
  <si>
    <t>1433013624</t>
  </si>
  <si>
    <t>BEDREDDINE</t>
  </si>
  <si>
    <t>1333013301</t>
  </si>
  <si>
    <t>BEKOUR</t>
  </si>
  <si>
    <t>1433001788</t>
  </si>
  <si>
    <t>BENDECHACHE</t>
  </si>
  <si>
    <t>Massinissa</t>
  </si>
  <si>
    <t>123003832</t>
  </si>
  <si>
    <t>BENIKHLEF</t>
  </si>
  <si>
    <t>Hachem</t>
  </si>
  <si>
    <t>113000793</t>
  </si>
  <si>
    <t>BENMOUHOUB</t>
  </si>
  <si>
    <t>Chahrazed</t>
  </si>
  <si>
    <t>1433001759</t>
  </si>
  <si>
    <t>BENOUARI</t>
  </si>
  <si>
    <t>123001394</t>
  </si>
  <si>
    <t>BEN SALEM</t>
  </si>
  <si>
    <t>Sonia</t>
  </si>
  <si>
    <t>1433005496</t>
  </si>
  <si>
    <t>BENSOULA</t>
  </si>
  <si>
    <t>Siham</t>
  </si>
  <si>
    <t>123001308</t>
  </si>
  <si>
    <t>BENSTITI</t>
  </si>
  <si>
    <t>Ryma</t>
  </si>
  <si>
    <t>1333013986</t>
  </si>
  <si>
    <t>BENTIZI</t>
  </si>
  <si>
    <t>Souad</t>
  </si>
  <si>
    <t>1333006358</t>
  </si>
  <si>
    <t>BENYAHIA</t>
  </si>
  <si>
    <t>1433001922</t>
  </si>
  <si>
    <t>BENYOUB</t>
  </si>
  <si>
    <t>Salah</t>
  </si>
  <si>
    <t>123015710</t>
  </si>
  <si>
    <t>BERKANE</t>
  </si>
  <si>
    <t>Nabila</t>
  </si>
  <si>
    <t>1433015943</t>
  </si>
  <si>
    <t>BESSAI</t>
  </si>
  <si>
    <t>Meziane</t>
  </si>
  <si>
    <t>1433001508</t>
  </si>
  <si>
    <t>BETTACHE</t>
  </si>
  <si>
    <t>Sara</t>
  </si>
  <si>
    <t>1433011998</t>
  </si>
  <si>
    <t>BOUCHAL</t>
  </si>
  <si>
    <t>Amel</t>
  </si>
  <si>
    <t>1333006889</t>
  </si>
  <si>
    <t>BOUDIB</t>
  </si>
  <si>
    <t>Amira</t>
  </si>
  <si>
    <t>1333000498</t>
  </si>
  <si>
    <t>BOUFARIK</t>
  </si>
  <si>
    <t>1433014622</t>
  </si>
  <si>
    <t>BOUGUERMOUH</t>
  </si>
  <si>
    <t>Baya</t>
  </si>
  <si>
    <t>1433015206</t>
  </si>
  <si>
    <t>BOUKIR</t>
  </si>
  <si>
    <t>Cilia</t>
  </si>
  <si>
    <t>1433014778</t>
  </si>
  <si>
    <t>BOUMEDJAOUD</t>
  </si>
  <si>
    <t>Thiziri</t>
  </si>
  <si>
    <t>1433013523</t>
  </si>
  <si>
    <t>BOUNDAOUI</t>
  </si>
  <si>
    <t>Radia</t>
  </si>
  <si>
    <t>1433019923</t>
  </si>
  <si>
    <t>BOUREDJI</t>
  </si>
  <si>
    <t>Rezzak</t>
  </si>
  <si>
    <t>1333013751</t>
  </si>
  <si>
    <t>BOUTEBTOUB</t>
  </si>
  <si>
    <t>Samia</t>
  </si>
  <si>
    <t>1433015619</t>
  </si>
  <si>
    <t>CHAALAL</t>
  </si>
  <si>
    <t>Lamia</t>
  </si>
  <si>
    <t>1333014959</t>
  </si>
  <si>
    <t>CHALLAL</t>
  </si>
  <si>
    <t>Massissilia</t>
  </si>
  <si>
    <t>123011400</t>
  </si>
  <si>
    <t>CHANAI</t>
  </si>
  <si>
    <t>Noria</t>
  </si>
  <si>
    <t>1333015508</t>
  </si>
  <si>
    <t>CHAOURAR</t>
  </si>
  <si>
    <t>Zouina</t>
  </si>
  <si>
    <t>113006558</t>
  </si>
  <si>
    <t>CHENNIT</t>
  </si>
  <si>
    <t>Nesrine</t>
  </si>
  <si>
    <t>1333015367</t>
  </si>
  <si>
    <t>DJAFARI</t>
  </si>
  <si>
    <t>Fatma</t>
  </si>
  <si>
    <t>1433001968</t>
  </si>
  <si>
    <t>DJAGHMOUM</t>
  </si>
  <si>
    <t>Kenza</t>
  </si>
  <si>
    <t>1433013522</t>
  </si>
  <si>
    <t>DJEBBARI</t>
  </si>
  <si>
    <t>Dalila</t>
  </si>
  <si>
    <t>1433012054</t>
  </si>
  <si>
    <t>DJEKIEUR</t>
  </si>
  <si>
    <t>1433003515</t>
  </si>
  <si>
    <t>DJOUHRI</t>
  </si>
  <si>
    <t>Kahina</t>
  </si>
  <si>
    <t>1433002033</t>
  </si>
  <si>
    <t>FERDJALLAH</t>
  </si>
  <si>
    <t>Yamina</t>
  </si>
  <si>
    <t>113000948</t>
  </si>
  <si>
    <t>FRISSOU</t>
  </si>
  <si>
    <t>1433007898</t>
  </si>
  <si>
    <t>GANA</t>
  </si>
  <si>
    <t>Kaissa</t>
  </si>
  <si>
    <t>1433008075</t>
  </si>
  <si>
    <t>GARTI</t>
  </si>
  <si>
    <t>Nicette</t>
  </si>
  <si>
    <t>11303318</t>
  </si>
  <si>
    <t>GHAZLI</t>
  </si>
  <si>
    <t>A/aziz</t>
  </si>
  <si>
    <t>121SHS0200</t>
  </si>
  <si>
    <t>GUIDJOU</t>
  </si>
  <si>
    <t>113003164</t>
  </si>
  <si>
    <t>GUECHTOUM</t>
  </si>
  <si>
    <t>Ali</t>
  </si>
  <si>
    <t>1433012079</t>
  </si>
  <si>
    <t>GUEHILIZ</t>
  </si>
  <si>
    <t>Sylia</t>
  </si>
  <si>
    <t>1433007372</t>
  </si>
  <si>
    <t>GUELMANI</t>
  </si>
  <si>
    <t>Bahdja</t>
  </si>
  <si>
    <t>1433019964</t>
  </si>
  <si>
    <t>HADJAL</t>
  </si>
  <si>
    <t>Syphax</t>
  </si>
  <si>
    <t>1433001798</t>
  </si>
  <si>
    <t>HAIL</t>
  </si>
  <si>
    <t>Narimane</t>
  </si>
  <si>
    <t>1433015152</t>
  </si>
  <si>
    <t>HAMIDOUCHE</t>
  </si>
  <si>
    <t>Tassadit</t>
  </si>
  <si>
    <t>1433015158</t>
  </si>
  <si>
    <t>Thinhinane</t>
  </si>
  <si>
    <t>141287</t>
  </si>
  <si>
    <t>HAMSATOU</t>
  </si>
  <si>
    <t xml:space="preserve">Iro abdou </t>
  </si>
  <si>
    <t>1333001308</t>
  </si>
  <si>
    <t>HAMSI</t>
  </si>
  <si>
    <t>1433001980</t>
  </si>
  <si>
    <t>HOCINE</t>
  </si>
  <si>
    <t>1433012873</t>
  </si>
  <si>
    <t>IDIR</t>
  </si>
  <si>
    <t>Sami</t>
  </si>
  <si>
    <t>1333008655</t>
  </si>
  <si>
    <t>1433008871</t>
  </si>
  <si>
    <t>IDRI</t>
  </si>
  <si>
    <t>Drifa</t>
  </si>
  <si>
    <t>1433015606</t>
  </si>
  <si>
    <t>IGUI</t>
  </si>
  <si>
    <t>Katia</t>
  </si>
  <si>
    <t>1433009793</t>
  </si>
  <si>
    <t>ISSAADI</t>
  </si>
  <si>
    <t>1333001799</t>
  </si>
  <si>
    <t>KACIMI</t>
  </si>
  <si>
    <t>Sofiane</t>
  </si>
  <si>
    <t>1433006782</t>
  </si>
  <si>
    <t>KADRI</t>
  </si>
  <si>
    <t>Mouloud</t>
  </si>
  <si>
    <t>1433001936</t>
  </si>
  <si>
    <t>KALI</t>
  </si>
  <si>
    <t>1433002074</t>
  </si>
  <si>
    <t>KARA</t>
  </si>
  <si>
    <t>Hanane</t>
  </si>
  <si>
    <t>1333006896</t>
  </si>
  <si>
    <t>KHELFAOUI</t>
  </si>
  <si>
    <t>Tinhinane</t>
  </si>
  <si>
    <t>1433009723</t>
  </si>
  <si>
    <t>KHELLAF</t>
  </si>
  <si>
    <t>Nacera</t>
  </si>
  <si>
    <t>13333682</t>
  </si>
  <si>
    <t>LARBI CHERIF</t>
  </si>
  <si>
    <t>1433007312</t>
  </si>
  <si>
    <t>MAAFRI</t>
  </si>
  <si>
    <t>1433015420</t>
  </si>
  <si>
    <t>MADAOUI</t>
  </si>
  <si>
    <t>Zakia</t>
  </si>
  <si>
    <t>123000022</t>
  </si>
  <si>
    <t>MADI</t>
  </si>
  <si>
    <t>Tiziri</t>
  </si>
  <si>
    <t>123017422</t>
  </si>
  <si>
    <t>MAKHLOUFI</t>
  </si>
  <si>
    <t>1333011024</t>
  </si>
  <si>
    <t>MALEK</t>
  </si>
  <si>
    <t>Wissam</t>
  </si>
  <si>
    <t>1433015741</t>
  </si>
  <si>
    <t>MAMERI</t>
  </si>
  <si>
    <t>1433004135</t>
  </si>
  <si>
    <t>MANSOURI</t>
  </si>
  <si>
    <t>1433004176</t>
  </si>
  <si>
    <t>Louiza</t>
  </si>
  <si>
    <t>1333015503</t>
  </si>
  <si>
    <t>MAOUCHE</t>
  </si>
  <si>
    <t>Naima</t>
  </si>
  <si>
    <t>1433000348</t>
  </si>
  <si>
    <t>MAOUCHI</t>
  </si>
  <si>
    <t>Wassila</t>
  </si>
  <si>
    <t>1333017508</t>
  </si>
  <si>
    <t>MEDDOUR</t>
  </si>
  <si>
    <t>Karima</t>
  </si>
  <si>
    <t>1433012076</t>
  </si>
  <si>
    <t xml:space="preserve">MERRAD </t>
  </si>
  <si>
    <t>1433012090</t>
  </si>
  <si>
    <t>MESSIOUNE</t>
  </si>
  <si>
    <t>1333016145</t>
  </si>
  <si>
    <t>MEZIANE</t>
  </si>
  <si>
    <t>123013045</t>
  </si>
  <si>
    <t>1333004354</t>
  </si>
  <si>
    <t>MOKRANI</t>
  </si>
  <si>
    <t>Zahia</t>
  </si>
  <si>
    <t>1433009913</t>
  </si>
  <si>
    <t>MOSLI</t>
  </si>
  <si>
    <t>Roza</t>
  </si>
  <si>
    <t>123016939</t>
  </si>
  <si>
    <t>MOUALEK</t>
  </si>
  <si>
    <t>Samira</t>
  </si>
  <si>
    <t>1333016296</t>
  </si>
  <si>
    <t>MOUHOU</t>
  </si>
  <si>
    <t>Louza</t>
  </si>
  <si>
    <t>1433012064</t>
  </si>
  <si>
    <t>MOUSSAOUI</t>
  </si>
  <si>
    <t>1333010791</t>
  </si>
  <si>
    <t>Tounes</t>
  </si>
  <si>
    <t>1433008312</t>
  </si>
  <si>
    <t>MOUZAIA</t>
  </si>
  <si>
    <t>Mohamed arezki</t>
  </si>
  <si>
    <t>1433002035</t>
  </si>
  <si>
    <t>NAIT ALI</t>
  </si>
  <si>
    <t>1433017281</t>
  </si>
  <si>
    <t>NAIT MOHAND</t>
  </si>
  <si>
    <t>Amina</t>
  </si>
  <si>
    <t>1433008177</t>
  </si>
  <si>
    <t>NASRI</t>
  </si>
  <si>
    <t>1333005192</t>
  </si>
  <si>
    <t>TAIB</t>
  </si>
  <si>
    <t>1433013559</t>
  </si>
  <si>
    <t>ZEBOUDJI</t>
  </si>
  <si>
    <t>1433000365</t>
  </si>
  <si>
    <t>AZAMOUM</t>
  </si>
  <si>
    <t>1333006371</t>
  </si>
  <si>
    <t>Yacine</t>
  </si>
  <si>
    <t>1433007882</t>
  </si>
  <si>
    <t>Fahima</t>
  </si>
  <si>
    <t>1333000367</t>
  </si>
  <si>
    <t>OUADFEL</t>
  </si>
  <si>
    <t>1333008566</t>
  </si>
  <si>
    <t>OUALI</t>
  </si>
  <si>
    <t>Rahma</t>
  </si>
  <si>
    <t>123003543</t>
  </si>
  <si>
    <t>OUARET</t>
  </si>
  <si>
    <t>Hakima</t>
  </si>
  <si>
    <t>1333004503</t>
  </si>
  <si>
    <t>1433017496</t>
  </si>
  <si>
    <t>OUARI</t>
  </si>
  <si>
    <t>Dehia</t>
  </si>
  <si>
    <t>1333001461</t>
  </si>
  <si>
    <t>OUATAH</t>
  </si>
  <si>
    <t>Kamel</t>
  </si>
  <si>
    <t>1433015493</t>
  </si>
  <si>
    <t>OUAZAR</t>
  </si>
  <si>
    <t>1333014398</t>
  </si>
  <si>
    <t>Zahra</t>
  </si>
  <si>
    <t>1433009789</t>
  </si>
  <si>
    <t>OUAZENE</t>
  </si>
  <si>
    <t>Razika</t>
  </si>
  <si>
    <t>1433001762</t>
  </si>
  <si>
    <t>RAHMANI</t>
  </si>
  <si>
    <t xml:space="preserve">Katiba </t>
  </si>
  <si>
    <t>1333007614</t>
  </si>
  <si>
    <t>REDJRADJ</t>
  </si>
  <si>
    <t>Sawsan</t>
  </si>
  <si>
    <t>1433005027</t>
  </si>
  <si>
    <t>REZKI</t>
  </si>
  <si>
    <t>123015678</t>
  </si>
  <si>
    <t>SADI</t>
  </si>
  <si>
    <t>1333008555</t>
  </si>
  <si>
    <t>SADOU</t>
  </si>
  <si>
    <t>Ibtissem</t>
  </si>
  <si>
    <t>1333011060</t>
  </si>
  <si>
    <t>SAHLI</t>
  </si>
  <si>
    <t>1433001776</t>
  </si>
  <si>
    <t>SAIDANI</t>
  </si>
  <si>
    <t>1433018503</t>
  </si>
  <si>
    <t>Rabiaa</t>
  </si>
  <si>
    <t>1433009541</t>
  </si>
  <si>
    <t>SAIDI</t>
  </si>
  <si>
    <t>123010928</t>
  </si>
  <si>
    <t>SAIGHI</t>
  </si>
  <si>
    <t>1433004128</t>
  </si>
  <si>
    <t>SAKOU</t>
  </si>
  <si>
    <t>Hamza</t>
  </si>
  <si>
    <t>1333001918</t>
  </si>
  <si>
    <t>SAOULI</t>
  </si>
  <si>
    <t>Chanez</t>
  </si>
  <si>
    <t>1433001363</t>
  </si>
  <si>
    <t>SEHILI</t>
  </si>
  <si>
    <t>Liza</t>
  </si>
  <si>
    <t>1433019992</t>
  </si>
  <si>
    <t>SMAIL</t>
  </si>
  <si>
    <t>Abdenacer</t>
  </si>
  <si>
    <t>1433007887</t>
  </si>
  <si>
    <t>SMAILI</t>
  </si>
  <si>
    <t>1433001890</t>
  </si>
  <si>
    <t>SOLTANI</t>
  </si>
  <si>
    <t>Rabah</t>
  </si>
  <si>
    <t>1333000172</t>
  </si>
  <si>
    <t>TAFOUK</t>
  </si>
  <si>
    <t>Nadine</t>
  </si>
  <si>
    <t>1333014306</t>
  </si>
  <si>
    <t>TAKENINT</t>
  </si>
  <si>
    <t>Chaba</t>
  </si>
  <si>
    <t>704014</t>
  </si>
  <si>
    <t>TALANTIKIT</t>
  </si>
  <si>
    <t>Farida</t>
  </si>
  <si>
    <t>1433007951</t>
  </si>
  <si>
    <t>TALBI</t>
  </si>
  <si>
    <t>Wahiba</t>
  </si>
  <si>
    <t>1433003994</t>
  </si>
  <si>
    <t>TIAB</t>
  </si>
  <si>
    <t>Fairouz</t>
  </si>
  <si>
    <t>1433014456</t>
  </si>
  <si>
    <t xml:space="preserve">TOUAHRI </t>
  </si>
  <si>
    <t>Mahdia</t>
  </si>
  <si>
    <t>1433011860</t>
  </si>
  <si>
    <t>TOUATOU</t>
  </si>
  <si>
    <t>Hassiba</t>
  </si>
  <si>
    <t>1333005756</t>
  </si>
  <si>
    <t>TOUMI</t>
  </si>
  <si>
    <t>Oualid</t>
  </si>
  <si>
    <t>1433006897</t>
  </si>
  <si>
    <t>YAKOUBEN</t>
  </si>
  <si>
    <t>Hanibal</t>
  </si>
  <si>
    <t>123011746</t>
  </si>
  <si>
    <t>YAZID</t>
  </si>
  <si>
    <t>Yifithen</t>
  </si>
  <si>
    <t>1333017144</t>
  </si>
  <si>
    <t>YESSAD</t>
  </si>
  <si>
    <t>SAID</t>
  </si>
  <si>
    <t>1333003575</t>
  </si>
  <si>
    <t>ZAIDI</t>
  </si>
  <si>
    <t>Fayrouz</t>
  </si>
  <si>
    <t>143302420</t>
  </si>
  <si>
    <t>ZOBIRI</t>
  </si>
  <si>
    <t>123010780</t>
  </si>
  <si>
    <t>ZAKANE</t>
  </si>
  <si>
    <t>Lyes</t>
  </si>
  <si>
    <t>1433007425</t>
  </si>
  <si>
    <t>ZAMOUCHE</t>
  </si>
  <si>
    <t>Nawel</t>
  </si>
  <si>
    <t>1433012803</t>
  </si>
  <si>
    <t>ZAROURI</t>
  </si>
  <si>
    <t>Abdelhak</t>
  </si>
  <si>
    <t>1433019901</t>
  </si>
  <si>
    <t>ZEGGANE</t>
  </si>
  <si>
    <t>Hakim</t>
  </si>
  <si>
    <t>1333012550</t>
  </si>
  <si>
    <t>ZEMMOURA</t>
  </si>
  <si>
    <t>Imen</t>
  </si>
  <si>
    <t>1433009795</t>
  </si>
  <si>
    <t>ZEMMOURI</t>
  </si>
  <si>
    <t>Sarra</t>
  </si>
  <si>
    <t>11SHS0345</t>
  </si>
  <si>
    <t>HANNAT</t>
  </si>
  <si>
    <t>Fares</t>
  </si>
  <si>
    <t>U.E.F 2.1</t>
  </si>
  <si>
    <t>PDDI</t>
  </si>
  <si>
    <t>PSY-ph</t>
  </si>
  <si>
    <t>Psy-Cog</t>
  </si>
  <si>
    <t>Th.P</t>
  </si>
  <si>
    <t>U.E.M 2.1</t>
  </si>
  <si>
    <t>M.T.R</t>
  </si>
  <si>
    <t>Psy-Mé</t>
  </si>
  <si>
    <t>U.E.D 2.1</t>
  </si>
  <si>
    <t>EPIS</t>
  </si>
  <si>
    <t>Th.App</t>
  </si>
  <si>
    <t>H.A.C</t>
  </si>
  <si>
    <t>U.E.T 2.1</t>
  </si>
  <si>
    <t>Tech-Com</t>
  </si>
  <si>
    <t>U.E.F 2.2</t>
  </si>
  <si>
    <t>PDDI 2</t>
  </si>
  <si>
    <t>PSY Path</t>
  </si>
  <si>
    <t>Psy-Trav Or</t>
  </si>
  <si>
    <t>Psy Scol</t>
  </si>
  <si>
    <t>M.T.R 2</t>
  </si>
  <si>
    <t>Psy-Mé 2</t>
  </si>
  <si>
    <t>U.E.D 2.2</t>
  </si>
  <si>
    <t>Psy Soc</t>
  </si>
  <si>
    <t xml:space="preserve">Guid-Orient </t>
  </si>
  <si>
    <t>Pens Ibn Kh</t>
  </si>
  <si>
    <t>Tech-Com 2</t>
  </si>
  <si>
    <t>FR 2</t>
  </si>
  <si>
    <t>Moy-Gle</t>
  </si>
  <si>
    <t>11/11/1991</t>
  </si>
  <si>
    <t>Bejaia</t>
  </si>
  <si>
    <t>04/03/1995</t>
  </si>
  <si>
    <t>Béjaia</t>
  </si>
  <si>
    <t>29/03/1991</t>
  </si>
  <si>
    <t>Bougaa</t>
  </si>
  <si>
    <t>02/08/1992</t>
  </si>
  <si>
    <t>Aokas</t>
  </si>
  <si>
    <t>20/06/1995</t>
  </si>
  <si>
    <t>10/03/1991</t>
  </si>
  <si>
    <t>16/12/1991</t>
  </si>
  <si>
    <t>El Kseur</t>
  </si>
  <si>
    <t>04/07/1994</t>
  </si>
  <si>
    <t>12/06/1994</t>
  </si>
  <si>
    <t>18/11/1993</t>
  </si>
  <si>
    <t>Bir Kaced Ali</t>
  </si>
  <si>
    <t>04/02/1994</t>
  </si>
  <si>
    <t>20/03/1994</t>
  </si>
  <si>
    <t>Baraki</t>
  </si>
  <si>
    <t>13/09/1993</t>
  </si>
  <si>
    <t>Akbou</t>
  </si>
  <si>
    <t>17/09/1994</t>
  </si>
  <si>
    <t>Sidi Aich</t>
  </si>
  <si>
    <t>02/11/1990</t>
  </si>
  <si>
    <t>04/04/1990</t>
  </si>
  <si>
    <t>Sidi aich</t>
  </si>
  <si>
    <t>13/10/1995</t>
  </si>
  <si>
    <t>Sidi M'hamed</t>
  </si>
  <si>
    <t>19/12/1993</t>
  </si>
  <si>
    <t>20/07/1995</t>
  </si>
  <si>
    <t>20/04/1992</t>
  </si>
  <si>
    <t>15/02/1994</t>
  </si>
  <si>
    <t>El Hammamet</t>
  </si>
  <si>
    <t>07/10/1991</t>
  </si>
  <si>
    <t>21/07/1995</t>
  </si>
  <si>
    <t>04/09/1993</t>
  </si>
  <si>
    <t>19/11/1995</t>
  </si>
  <si>
    <t>21/07/1993</t>
  </si>
  <si>
    <t>Hussein dey</t>
  </si>
  <si>
    <t>10/07/1989</t>
  </si>
  <si>
    <t>18/09/1994</t>
  </si>
  <si>
    <t>26/01/1990</t>
  </si>
  <si>
    <t>Feraoun</t>
  </si>
  <si>
    <t>02/07/1993</t>
  </si>
  <si>
    <t>10/01/1994</t>
  </si>
  <si>
    <t>Beni Chebana</t>
  </si>
  <si>
    <t>12/06/1993</t>
  </si>
  <si>
    <t>05/08/1992</t>
  </si>
  <si>
    <t>22/07/1992</t>
  </si>
  <si>
    <t>01/01/1994</t>
  </si>
  <si>
    <t>Barbacha</t>
  </si>
  <si>
    <t>22/02/1992</t>
  </si>
  <si>
    <t>30/06/1991</t>
  </si>
  <si>
    <t>Tazmalt</t>
  </si>
  <si>
    <t>11/08/1995</t>
  </si>
  <si>
    <t>17/07/1993</t>
  </si>
  <si>
    <t>19/06/1993</t>
  </si>
  <si>
    <t>Aderaan</t>
  </si>
  <si>
    <t>03/08/1994</t>
  </si>
  <si>
    <t>01/11/1993</t>
  </si>
  <si>
    <t>05/08/1994</t>
  </si>
  <si>
    <t>31/07/1994</t>
  </si>
  <si>
    <t>08/01/1995</t>
  </si>
  <si>
    <t>Seddouk</t>
  </si>
  <si>
    <t>03/06/1977</t>
  </si>
  <si>
    <t>Chemini</t>
  </si>
  <si>
    <t>24/12/1992</t>
  </si>
  <si>
    <t>Ouzellaguene</t>
  </si>
  <si>
    <t>23/06/1993</t>
  </si>
  <si>
    <t>09/07/1993</t>
  </si>
  <si>
    <t>04/04/1992</t>
  </si>
  <si>
    <t>24/01/1993</t>
  </si>
  <si>
    <t>14/08/1991</t>
  </si>
  <si>
    <t>Hussein Dey</t>
  </si>
  <si>
    <t>19/04/1993</t>
  </si>
  <si>
    <t>30/10/1995</t>
  </si>
  <si>
    <t>01/10/1995</t>
  </si>
  <si>
    <t>08/05/1993</t>
  </si>
  <si>
    <t>14/07/1994</t>
  </si>
  <si>
    <t>02/12/1995</t>
  </si>
  <si>
    <t>FETTOUS</t>
  </si>
  <si>
    <t>Amine</t>
  </si>
  <si>
    <t>18/01/1990</t>
  </si>
  <si>
    <t>13/10/1990</t>
  </si>
  <si>
    <t>Amizour</t>
  </si>
  <si>
    <t>06/10/1994</t>
  </si>
  <si>
    <t>21/03/1991</t>
  </si>
  <si>
    <t>Sidi-aich</t>
  </si>
  <si>
    <t>02/01/1990</t>
  </si>
  <si>
    <t>20/07/1992</t>
  </si>
  <si>
    <t>11/02/1995</t>
  </si>
  <si>
    <t>16/06/1987</t>
  </si>
  <si>
    <t>18/12/1993</t>
  </si>
  <si>
    <t>24/10/1993</t>
  </si>
  <si>
    <t>Bouira</t>
  </si>
  <si>
    <t>30/03/1995</t>
  </si>
  <si>
    <t>06/02/1995</t>
  </si>
  <si>
    <t>12/12/1994</t>
  </si>
  <si>
    <t>Niamey</t>
  </si>
  <si>
    <t>14/09/1992</t>
  </si>
  <si>
    <t>01/10/1992</t>
  </si>
  <si>
    <t>11/07/1993</t>
  </si>
  <si>
    <t>26/06/1991</t>
  </si>
  <si>
    <t>12/10/1994</t>
  </si>
  <si>
    <t>Darguina</t>
  </si>
  <si>
    <t>03/10/1992</t>
  </si>
  <si>
    <t>13/07/1993</t>
  </si>
  <si>
    <t>14/08/1995</t>
  </si>
  <si>
    <t>Kherrata</t>
  </si>
  <si>
    <t>10/03/1992</t>
  </si>
  <si>
    <t>01/06/1994</t>
  </si>
  <si>
    <t>11/09/1994</t>
  </si>
  <si>
    <t>30/03/1994</t>
  </si>
  <si>
    <t>30/07/1994</t>
  </si>
  <si>
    <t>03/12/1994</t>
  </si>
  <si>
    <t>06/02/1991</t>
  </si>
  <si>
    <t>25/04/1993</t>
  </si>
  <si>
    <t>Bouandas</t>
  </si>
  <si>
    <t>06/04/1993</t>
  </si>
  <si>
    <t>21/09/1991</t>
  </si>
  <si>
    <t>01/06/1985</t>
  </si>
  <si>
    <t>14/07/1992</t>
  </si>
  <si>
    <t>15/12/1995</t>
  </si>
  <si>
    <t>05/11/1995</t>
  </si>
  <si>
    <t>30/11/1992</t>
  </si>
  <si>
    <t>Ighil ali</t>
  </si>
  <si>
    <t>15/09/1993</t>
  </si>
  <si>
    <t>08/08/1987</t>
  </si>
  <si>
    <t>12/02/1995</t>
  </si>
  <si>
    <t>Beni Maouche</t>
  </si>
  <si>
    <t>25/06/1994</t>
  </si>
  <si>
    <t>13/04/1989</t>
  </si>
  <si>
    <t>23/09/1991</t>
  </si>
  <si>
    <t>06/02/1990</t>
  </si>
  <si>
    <t>El kseur</t>
  </si>
  <si>
    <t>01/07/1995</t>
  </si>
  <si>
    <t>16/01/1989</t>
  </si>
  <si>
    <t>17/04/1994</t>
  </si>
  <si>
    <t>22/05/1995</t>
  </si>
  <si>
    <t>07/08/1993</t>
  </si>
  <si>
    <t>14/11/1993</t>
  </si>
  <si>
    <t>07/01/1995</t>
  </si>
  <si>
    <t>barbacha</t>
  </si>
  <si>
    <t>26/10/1995</t>
  </si>
  <si>
    <t>Chorfa</t>
  </si>
  <si>
    <t>28/11/1993</t>
  </si>
  <si>
    <t>02/08/1994</t>
  </si>
  <si>
    <t>20/05/1994</t>
  </si>
  <si>
    <t>13/12/1994</t>
  </si>
  <si>
    <t>21/09/1989</t>
  </si>
  <si>
    <t>01/10/1994</t>
  </si>
  <si>
    <t>27/06/1993</t>
  </si>
  <si>
    <t>03/09/1994</t>
  </si>
  <si>
    <t>07/06/1994</t>
  </si>
  <si>
    <t>27/02/1994</t>
  </si>
  <si>
    <t>28/05/1995</t>
  </si>
  <si>
    <t>02/12/1992</t>
  </si>
  <si>
    <t>Kendira</t>
  </si>
  <si>
    <t>15/08/1992</t>
  </si>
  <si>
    <t>Souk el tenine</t>
  </si>
  <si>
    <t>02/03/1995</t>
  </si>
  <si>
    <t>Toudja</t>
  </si>
  <si>
    <t>23/12/1993</t>
  </si>
  <si>
    <t>17/12/1994</t>
  </si>
  <si>
    <t>05/10/1992</t>
  </si>
  <si>
    <t>09/07/1988</t>
  </si>
  <si>
    <t>14/11/1995</t>
  </si>
  <si>
    <t>12/09/1990</t>
  </si>
  <si>
    <t>12/03/1990</t>
  </si>
  <si>
    <t>30/12/1992</t>
  </si>
  <si>
    <t>15/11/1995</t>
  </si>
  <si>
    <t>26/03/1984</t>
  </si>
  <si>
    <t>Tizi Ouzou</t>
  </si>
  <si>
    <t>22/04/1992</t>
  </si>
  <si>
    <t>Setif</t>
  </si>
  <si>
    <t>04/10/1995</t>
  </si>
  <si>
    <t>31/08/1993</t>
  </si>
  <si>
    <t>16/05/1992</t>
  </si>
  <si>
    <t>Taourirt ighil</t>
  </si>
  <si>
    <t>26/01/1994</t>
  </si>
  <si>
    <t>28/08/1948</t>
  </si>
  <si>
    <t>17/10/1991</t>
  </si>
  <si>
    <t>31/01/1994</t>
  </si>
  <si>
    <t>16/07/1994</t>
  </si>
  <si>
    <t>12/01/1993</t>
  </si>
  <si>
    <t>24/07/1993</t>
  </si>
  <si>
    <t>Smaoun</t>
  </si>
  <si>
    <t>02/02/1995</t>
  </si>
  <si>
    <t>Timezrit</t>
  </si>
  <si>
    <t>29/04/1991</t>
  </si>
  <si>
    <t>24/08/1989</t>
  </si>
  <si>
    <t>10/12/1994</t>
  </si>
  <si>
    <t>18/02/1992</t>
  </si>
  <si>
    <t>27/11/1991</t>
  </si>
  <si>
    <t>28/08/1990</t>
  </si>
  <si>
    <t>Bouhamza</t>
  </si>
  <si>
    <t>14/02/1995</t>
  </si>
  <si>
    <t>Mahdi</t>
  </si>
  <si>
    <t>113000899</t>
  </si>
  <si>
    <t>Date-N</t>
  </si>
  <si>
    <t>Lieu-N</t>
  </si>
  <si>
    <t>U.E.M 2.2</t>
  </si>
  <si>
    <t>U.E.T 2.2</t>
  </si>
  <si>
    <t>L.E</t>
  </si>
  <si>
    <t>SESSION NORMALE (Semestre 1)</t>
  </si>
  <si>
    <t>Observation</t>
  </si>
  <si>
    <t>Sabrina</t>
  </si>
  <si>
    <t>PROCES VERBAL  PROVISOIRE DE DELIBERATION14/15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</si>
</sst>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lgerian"/>
      <family val="5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u/>
      <sz val="11"/>
      <color indexed="8"/>
      <name val="Times New Roman"/>
      <family val="1"/>
    </font>
    <font>
      <sz val="20"/>
      <color theme="1"/>
      <name val="Algerian"/>
      <family val="5"/>
    </font>
    <font>
      <sz val="11"/>
      <color rgb="FF080000"/>
      <name val="Times New Roman"/>
      <family val="1"/>
    </font>
    <font>
      <b/>
      <sz val="11"/>
      <color rgb="FF080000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0"/>
      <color rgb="FFFF0000"/>
      <name val="Times New Roman"/>
      <family val="1"/>
    </font>
    <font>
      <sz val="11"/>
      <color rgb="FF08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5" fillId="0" borderId="0" xfId="0" applyNumberFormat="1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 textRotation="9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3" borderId="2" xfId="0" applyFont="1" applyFill="1" applyBorder="1" applyAlignment="1">
      <alignment textRotation="90"/>
    </xf>
    <xf numFmtId="0" fontId="6" fillId="3" borderId="4" xfId="0" applyFont="1" applyFill="1" applyBorder="1" applyAlignment="1">
      <alignment textRotation="90"/>
    </xf>
    <xf numFmtId="1" fontId="7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textRotation="90"/>
    </xf>
    <xf numFmtId="2" fontId="3" fillId="0" borderId="0" xfId="0" applyNumberFormat="1" applyFont="1" applyFill="1" applyAlignment="1">
      <alignment vertical="center"/>
    </xf>
    <xf numFmtId="1" fontId="5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textRotation="90"/>
    </xf>
    <xf numFmtId="0" fontId="5" fillId="0" borderId="0" xfId="0" applyFont="1"/>
    <xf numFmtId="0" fontId="6" fillId="3" borderId="1" xfId="0" applyFont="1" applyFill="1" applyBorder="1" applyAlignment="1">
      <alignment textRotation="90"/>
    </xf>
    <xf numFmtId="1" fontId="5" fillId="3" borderId="5" xfId="0" applyNumberFormat="1" applyFont="1" applyFill="1" applyBorder="1" applyAlignment="1"/>
    <xf numFmtId="1" fontId="5" fillId="3" borderId="6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2" fontId="1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textRotation="90"/>
    </xf>
    <xf numFmtId="0" fontId="12" fillId="0" borderId="1" xfId="0" applyNumberFormat="1" applyFont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/>
    <xf numFmtId="0" fontId="5" fillId="3" borderId="1" xfId="0" applyFont="1" applyFill="1" applyBorder="1"/>
    <xf numFmtId="2" fontId="0" fillId="0" borderId="1" xfId="0" applyNumberFormat="1" applyBorder="1" applyAlignment="1">
      <alignment horizontal="center" vertical="center"/>
    </xf>
    <xf numFmtId="1" fontId="5" fillId="3" borderId="1" xfId="0" applyNumberFormat="1" applyFont="1" applyFill="1" applyBorder="1"/>
    <xf numFmtId="2" fontId="9" fillId="6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1" xfId="0" applyFont="1" applyFill="1" applyBorder="1" applyAlignment="1"/>
    <xf numFmtId="0" fontId="0" fillId="0" borderId="1" xfId="0" applyBorder="1" applyAlignment="1">
      <alignment horizontal="left" vertical="center"/>
    </xf>
    <xf numFmtId="2" fontId="0" fillId="5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49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3" borderId="8" xfId="0" applyFont="1" applyFill="1" applyBorder="1" applyAlignment="1">
      <alignment textRotation="90"/>
    </xf>
    <xf numFmtId="0" fontId="6" fillId="3" borderId="12" xfId="0" applyFont="1" applyFill="1" applyBorder="1" applyAlignment="1">
      <alignment textRotation="90"/>
    </xf>
    <xf numFmtId="0" fontId="6" fillId="3" borderId="13" xfId="0" applyFont="1" applyFill="1" applyBorder="1" applyAlignment="1">
      <alignment textRotation="90"/>
    </xf>
    <xf numFmtId="0" fontId="6" fillId="6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textRotation="90"/>
    </xf>
    <xf numFmtId="2" fontId="9" fillId="2" borderId="13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textRotation="90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0" xfId="0"/>
    <xf numFmtId="49" fontId="22" fillId="0" borderId="1" xfId="0" applyNumberFormat="1" applyFont="1" applyBorder="1" applyAlignment="1"/>
    <xf numFmtId="0" fontId="0" fillId="3" borderId="1" xfId="0" applyFill="1" applyBorder="1"/>
    <xf numFmtId="2" fontId="12" fillId="3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textRotation="90"/>
    </xf>
    <xf numFmtId="0" fontId="0" fillId="3" borderId="0" xfId="0" applyFill="1"/>
    <xf numFmtId="2" fontId="12" fillId="3" borderId="2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1" fillId="3" borderId="0" xfId="0" applyFont="1" applyFill="1" applyBorder="1" applyAlignment="1"/>
    <xf numFmtId="0" fontId="12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/>
    </xf>
    <xf numFmtId="0" fontId="1" fillId="8" borderId="0" xfId="0" applyFont="1" applyFill="1"/>
    <xf numFmtId="2" fontId="3" fillId="8" borderId="0" xfId="0" applyNumberFormat="1" applyFont="1" applyFill="1" applyAlignment="1">
      <alignment vertical="center"/>
    </xf>
    <xf numFmtId="2" fontId="1" fillId="8" borderId="0" xfId="0" applyNumberFormat="1" applyFont="1" applyFill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 textRotation="90"/>
    </xf>
    <xf numFmtId="2" fontId="12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0" xfId="0" applyFill="1"/>
    <xf numFmtId="2" fontId="1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vertical="center"/>
    </xf>
    <xf numFmtId="1" fontId="5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 textRotation="90"/>
    </xf>
    <xf numFmtId="0" fontId="0" fillId="7" borderId="0" xfId="0" applyFill="1"/>
    <xf numFmtId="2" fontId="0" fillId="7" borderId="1" xfId="0" applyNumberFormat="1" applyFill="1" applyBorder="1" applyAlignment="1">
      <alignment horizontal="center"/>
    </xf>
    <xf numFmtId="2" fontId="12" fillId="7" borderId="2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4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/>
    <xf numFmtId="0" fontId="23" fillId="7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2" fontId="13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0" xfId="0" applyFill="1"/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7" borderId="0" xfId="0" applyNumberFormat="1" applyFont="1" applyFill="1" applyAlignment="1">
      <alignment vertical="center"/>
    </xf>
    <xf numFmtId="0" fontId="1" fillId="7" borderId="0" xfId="0" applyFont="1" applyFill="1" applyBorder="1" applyAlignment="1"/>
    <xf numFmtId="0" fontId="7" fillId="7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textRotation="90"/>
    </xf>
    <xf numFmtId="49" fontId="16" fillId="7" borderId="1" xfId="0" applyNumberFormat="1" applyFont="1" applyFill="1" applyBorder="1" applyAlignment="1">
      <alignment vertical="center"/>
    </xf>
    <xf numFmtId="49" fontId="17" fillId="7" borderId="1" xfId="0" applyNumberFormat="1" applyFont="1" applyFill="1" applyBorder="1" applyAlignment="1">
      <alignment vertical="center"/>
    </xf>
    <xf numFmtId="49" fontId="22" fillId="7" borderId="1" xfId="0" applyNumberFormat="1" applyFont="1" applyFill="1" applyBorder="1" applyAlignment="1"/>
    <xf numFmtId="2" fontId="9" fillId="7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textRotation="90"/>
    </xf>
    <xf numFmtId="2" fontId="9" fillId="7" borderId="13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7" borderId="0" xfId="0" applyFont="1" applyFill="1"/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2" fontId="21" fillId="7" borderId="13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textRotation="89"/>
    </xf>
    <xf numFmtId="1" fontId="5" fillId="0" borderId="3" xfId="0" applyNumberFormat="1" applyFont="1" applyBorder="1" applyAlignment="1">
      <alignment horizontal="center" textRotation="89"/>
    </xf>
    <xf numFmtId="0" fontId="11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textRotation="90"/>
    </xf>
    <xf numFmtId="1" fontId="5" fillId="4" borderId="1" xfId="0" applyNumberFormat="1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 textRotation="90"/>
    </xf>
    <xf numFmtId="1" fontId="8" fillId="2" borderId="3" xfId="0" applyNumberFormat="1" applyFont="1" applyFill="1" applyBorder="1" applyAlignment="1">
      <alignment horizontal="center" textRotation="90"/>
    </xf>
    <xf numFmtId="1" fontId="5" fillId="2" borderId="2" xfId="0" applyNumberFormat="1" applyFont="1" applyFill="1" applyBorder="1" applyAlignment="1">
      <alignment horizontal="center" textRotation="90"/>
    </xf>
    <xf numFmtId="1" fontId="5" fillId="2" borderId="3" xfId="0" applyNumberFormat="1" applyFont="1" applyFill="1" applyBorder="1" applyAlignment="1">
      <alignment horizontal="center" textRotation="90"/>
    </xf>
    <xf numFmtId="1" fontId="5" fillId="5" borderId="2" xfId="0" applyNumberFormat="1" applyFont="1" applyFill="1" applyBorder="1" applyAlignment="1">
      <alignment horizontal="center" textRotation="90"/>
    </xf>
    <xf numFmtId="1" fontId="5" fillId="5" borderId="3" xfId="0" applyNumberFormat="1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2" fontId="3" fillId="7" borderId="0" xfId="0" applyNumberFormat="1" applyFont="1" applyFill="1" applyAlignment="1">
      <alignment horizontal="left"/>
    </xf>
    <xf numFmtId="2" fontId="1" fillId="7" borderId="0" xfId="0" applyNumberFormat="1" applyFont="1" applyFill="1" applyAlignment="1">
      <alignment horizontal="left"/>
    </xf>
    <xf numFmtId="1" fontId="1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1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" fontId="8" fillId="6" borderId="2" xfId="0" applyNumberFormat="1" applyFont="1" applyFill="1" applyBorder="1" applyAlignment="1">
      <alignment horizontal="center" textRotation="90"/>
    </xf>
    <xf numFmtId="1" fontId="8" fillId="6" borderId="3" xfId="0" applyNumberFormat="1" applyFont="1" applyFill="1" applyBorder="1" applyAlignment="1">
      <alignment horizontal="center" textRotation="90"/>
    </xf>
    <xf numFmtId="2" fontId="25" fillId="2" borderId="1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opLeftCell="E7" workbookViewId="0">
      <selection activeCell="L4" sqref="L4"/>
    </sheetView>
  </sheetViews>
  <sheetFormatPr baseColWidth="10" defaultRowHeight="15"/>
  <cols>
    <col min="1" max="1" width="5.85546875" customWidth="1"/>
    <col min="2" max="2" width="15.7109375" customWidth="1"/>
    <col min="3" max="3" width="25.7109375" customWidth="1"/>
    <col min="4" max="4" width="7.7109375" customWidth="1"/>
    <col min="5" max="5" width="3.7109375" customWidth="1"/>
    <col min="6" max="7" width="7.28515625" customWidth="1"/>
    <col min="8" max="8" width="7.7109375" customWidth="1"/>
    <col min="9" max="9" width="3.7109375" customWidth="1"/>
    <col min="10" max="11" width="7.28515625" customWidth="1"/>
    <col min="12" max="12" width="7.7109375" customWidth="1"/>
    <col min="13" max="13" width="3.7109375" customWidth="1"/>
    <col min="14" max="15" width="7.28515625" customWidth="1"/>
    <col min="16" max="16" width="7.7109375" customWidth="1"/>
    <col min="17" max="17" width="3.7109375" customWidth="1"/>
    <col min="18" max="19" width="7.28515625" customWidth="1"/>
    <col min="20" max="20" width="7.7109375" customWidth="1"/>
    <col min="21" max="21" width="3.7109375" customWidth="1"/>
    <col min="22" max="23" width="7.7109375" customWidth="1"/>
    <col min="24" max="24" width="3.7109375" customWidth="1"/>
    <col min="25" max="25" width="0.85546875" customWidth="1"/>
    <col min="26" max="26" width="7.7109375" customWidth="1"/>
    <col min="27" max="27" width="3.7109375" customWidth="1"/>
    <col min="28" max="28" width="7.28515625" customWidth="1"/>
    <col min="29" max="29" width="7.7109375" customWidth="1"/>
    <col min="30" max="30" width="3.7109375" customWidth="1"/>
    <col min="31" max="31" width="0.85546875" customWidth="1"/>
    <col min="32" max="32" width="19.85546875" customWidth="1"/>
    <col min="33" max="33" width="4.28515625" customWidth="1"/>
    <col min="244" max="244" width="5.85546875" customWidth="1"/>
    <col min="245" max="247" width="25.7109375" customWidth="1"/>
    <col min="248" max="249" width="8.28515625" customWidth="1"/>
    <col min="250" max="252" width="7.28515625" customWidth="1"/>
    <col min="253" max="254" width="8.28515625" customWidth="1"/>
    <col min="255" max="257" width="7.28515625" customWidth="1"/>
    <col min="258" max="259" width="8.28515625" customWidth="1"/>
    <col min="260" max="261" width="7.28515625" customWidth="1"/>
    <col min="262" max="263" width="8.28515625" customWidth="1"/>
    <col min="264" max="264" width="7.28515625" customWidth="1"/>
    <col min="265" max="266" width="8.28515625" customWidth="1"/>
    <col min="267" max="267" width="4.42578125" customWidth="1"/>
    <col min="268" max="269" width="8.28515625" customWidth="1"/>
    <col min="270" max="272" width="7.28515625" customWidth="1"/>
    <col min="273" max="274" width="8.28515625" customWidth="1"/>
    <col min="275" max="276" width="7.28515625" customWidth="1"/>
    <col min="277" max="278" width="8.28515625" customWidth="1"/>
    <col min="279" max="279" width="7.28515625" customWidth="1"/>
    <col min="280" max="281" width="8.28515625" customWidth="1"/>
    <col min="282" max="283" width="7.28515625" customWidth="1"/>
    <col min="284" max="285" width="8.28515625" customWidth="1"/>
    <col min="286" max="286" width="3.85546875" customWidth="1"/>
    <col min="287" max="287" width="10" customWidth="1"/>
    <col min="288" max="288" width="20.7109375" customWidth="1"/>
    <col min="500" max="500" width="5.85546875" customWidth="1"/>
    <col min="501" max="503" width="25.7109375" customWidth="1"/>
    <col min="504" max="505" width="8.28515625" customWidth="1"/>
    <col min="506" max="508" width="7.28515625" customWidth="1"/>
    <col min="509" max="510" width="8.28515625" customWidth="1"/>
    <col min="511" max="513" width="7.28515625" customWidth="1"/>
    <col min="514" max="515" width="8.28515625" customWidth="1"/>
    <col min="516" max="517" width="7.28515625" customWidth="1"/>
    <col min="518" max="519" width="8.28515625" customWidth="1"/>
    <col min="520" max="520" width="7.28515625" customWidth="1"/>
    <col min="521" max="522" width="8.28515625" customWidth="1"/>
    <col min="523" max="523" width="4.42578125" customWidth="1"/>
    <col min="524" max="525" width="8.28515625" customWidth="1"/>
    <col min="526" max="528" width="7.28515625" customWidth="1"/>
    <col min="529" max="530" width="8.28515625" customWidth="1"/>
    <col min="531" max="532" width="7.28515625" customWidth="1"/>
    <col min="533" max="534" width="8.28515625" customWidth="1"/>
    <col min="535" max="535" width="7.28515625" customWidth="1"/>
    <col min="536" max="537" width="8.28515625" customWidth="1"/>
    <col min="538" max="539" width="7.28515625" customWidth="1"/>
    <col min="540" max="541" width="8.28515625" customWidth="1"/>
    <col min="542" max="542" width="3.85546875" customWidth="1"/>
    <col min="543" max="543" width="10" customWidth="1"/>
    <col min="544" max="544" width="20.7109375" customWidth="1"/>
    <col min="756" max="756" width="5.85546875" customWidth="1"/>
    <col min="757" max="759" width="25.7109375" customWidth="1"/>
    <col min="760" max="761" width="8.28515625" customWidth="1"/>
    <col min="762" max="764" width="7.28515625" customWidth="1"/>
    <col min="765" max="766" width="8.28515625" customWidth="1"/>
    <col min="767" max="769" width="7.28515625" customWidth="1"/>
    <col min="770" max="771" width="8.28515625" customWidth="1"/>
    <col min="772" max="773" width="7.28515625" customWidth="1"/>
    <col min="774" max="775" width="8.28515625" customWidth="1"/>
    <col min="776" max="776" width="7.28515625" customWidth="1"/>
    <col min="777" max="778" width="8.28515625" customWidth="1"/>
    <col min="779" max="779" width="4.42578125" customWidth="1"/>
    <col min="780" max="781" width="8.28515625" customWidth="1"/>
    <col min="782" max="784" width="7.28515625" customWidth="1"/>
    <col min="785" max="786" width="8.28515625" customWidth="1"/>
    <col min="787" max="788" width="7.28515625" customWidth="1"/>
    <col min="789" max="790" width="8.28515625" customWidth="1"/>
    <col min="791" max="791" width="7.28515625" customWidth="1"/>
    <col min="792" max="793" width="8.28515625" customWidth="1"/>
    <col min="794" max="795" width="7.28515625" customWidth="1"/>
    <col min="796" max="797" width="8.28515625" customWidth="1"/>
    <col min="798" max="798" width="3.85546875" customWidth="1"/>
    <col min="799" max="799" width="10" customWidth="1"/>
    <col min="800" max="800" width="20.7109375" customWidth="1"/>
    <col min="1012" max="1012" width="5.85546875" customWidth="1"/>
    <col min="1013" max="1015" width="25.7109375" customWidth="1"/>
    <col min="1016" max="1017" width="8.28515625" customWidth="1"/>
    <col min="1018" max="1020" width="7.28515625" customWidth="1"/>
    <col min="1021" max="1022" width="8.28515625" customWidth="1"/>
    <col min="1023" max="1025" width="7.28515625" customWidth="1"/>
    <col min="1026" max="1027" width="8.28515625" customWidth="1"/>
    <col min="1028" max="1029" width="7.28515625" customWidth="1"/>
    <col min="1030" max="1031" width="8.28515625" customWidth="1"/>
    <col min="1032" max="1032" width="7.28515625" customWidth="1"/>
    <col min="1033" max="1034" width="8.28515625" customWidth="1"/>
    <col min="1035" max="1035" width="4.42578125" customWidth="1"/>
    <col min="1036" max="1037" width="8.28515625" customWidth="1"/>
    <col min="1038" max="1040" width="7.28515625" customWidth="1"/>
    <col min="1041" max="1042" width="8.28515625" customWidth="1"/>
    <col min="1043" max="1044" width="7.28515625" customWidth="1"/>
    <col min="1045" max="1046" width="8.28515625" customWidth="1"/>
    <col min="1047" max="1047" width="7.28515625" customWidth="1"/>
    <col min="1048" max="1049" width="8.28515625" customWidth="1"/>
    <col min="1050" max="1051" width="7.28515625" customWidth="1"/>
    <col min="1052" max="1053" width="8.28515625" customWidth="1"/>
    <col min="1054" max="1054" width="3.85546875" customWidth="1"/>
    <col min="1055" max="1055" width="10" customWidth="1"/>
    <col min="1056" max="1056" width="20.7109375" customWidth="1"/>
    <col min="1268" max="1268" width="5.85546875" customWidth="1"/>
    <col min="1269" max="1271" width="25.7109375" customWidth="1"/>
    <col min="1272" max="1273" width="8.28515625" customWidth="1"/>
    <col min="1274" max="1276" width="7.28515625" customWidth="1"/>
    <col min="1277" max="1278" width="8.28515625" customWidth="1"/>
    <col min="1279" max="1281" width="7.28515625" customWidth="1"/>
    <col min="1282" max="1283" width="8.28515625" customWidth="1"/>
    <col min="1284" max="1285" width="7.28515625" customWidth="1"/>
    <col min="1286" max="1287" width="8.28515625" customWidth="1"/>
    <col min="1288" max="1288" width="7.28515625" customWidth="1"/>
    <col min="1289" max="1290" width="8.28515625" customWidth="1"/>
    <col min="1291" max="1291" width="4.42578125" customWidth="1"/>
    <col min="1292" max="1293" width="8.28515625" customWidth="1"/>
    <col min="1294" max="1296" width="7.28515625" customWidth="1"/>
    <col min="1297" max="1298" width="8.28515625" customWidth="1"/>
    <col min="1299" max="1300" width="7.28515625" customWidth="1"/>
    <col min="1301" max="1302" width="8.28515625" customWidth="1"/>
    <col min="1303" max="1303" width="7.28515625" customWidth="1"/>
    <col min="1304" max="1305" width="8.28515625" customWidth="1"/>
    <col min="1306" max="1307" width="7.28515625" customWidth="1"/>
    <col min="1308" max="1309" width="8.28515625" customWidth="1"/>
    <col min="1310" max="1310" width="3.85546875" customWidth="1"/>
    <col min="1311" max="1311" width="10" customWidth="1"/>
    <col min="1312" max="1312" width="20.7109375" customWidth="1"/>
    <col min="1524" max="1524" width="5.85546875" customWidth="1"/>
    <col min="1525" max="1527" width="25.7109375" customWidth="1"/>
    <col min="1528" max="1529" width="8.28515625" customWidth="1"/>
    <col min="1530" max="1532" width="7.28515625" customWidth="1"/>
    <col min="1533" max="1534" width="8.28515625" customWidth="1"/>
    <col min="1535" max="1537" width="7.28515625" customWidth="1"/>
    <col min="1538" max="1539" width="8.28515625" customWidth="1"/>
    <col min="1540" max="1541" width="7.28515625" customWidth="1"/>
    <col min="1542" max="1543" width="8.28515625" customWidth="1"/>
    <col min="1544" max="1544" width="7.28515625" customWidth="1"/>
    <col min="1545" max="1546" width="8.28515625" customWidth="1"/>
    <col min="1547" max="1547" width="4.42578125" customWidth="1"/>
    <col min="1548" max="1549" width="8.28515625" customWidth="1"/>
    <col min="1550" max="1552" width="7.28515625" customWidth="1"/>
    <col min="1553" max="1554" width="8.28515625" customWidth="1"/>
    <col min="1555" max="1556" width="7.28515625" customWidth="1"/>
    <col min="1557" max="1558" width="8.28515625" customWidth="1"/>
    <col min="1559" max="1559" width="7.28515625" customWidth="1"/>
    <col min="1560" max="1561" width="8.28515625" customWidth="1"/>
    <col min="1562" max="1563" width="7.28515625" customWidth="1"/>
    <col min="1564" max="1565" width="8.28515625" customWidth="1"/>
    <col min="1566" max="1566" width="3.85546875" customWidth="1"/>
    <col min="1567" max="1567" width="10" customWidth="1"/>
    <col min="1568" max="1568" width="20.7109375" customWidth="1"/>
    <col min="1780" max="1780" width="5.85546875" customWidth="1"/>
    <col min="1781" max="1783" width="25.7109375" customWidth="1"/>
    <col min="1784" max="1785" width="8.28515625" customWidth="1"/>
    <col min="1786" max="1788" width="7.28515625" customWidth="1"/>
    <col min="1789" max="1790" width="8.28515625" customWidth="1"/>
    <col min="1791" max="1793" width="7.28515625" customWidth="1"/>
    <col min="1794" max="1795" width="8.28515625" customWidth="1"/>
    <col min="1796" max="1797" width="7.28515625" customWidth="1"/>
    <col min="1798" max="1799" width="8.28515625" customWidth="1"/>
    <col min="1800" max="1800" width="7.28515625" customWidth="1"/>
    <col min="1801" max="1802" width="8.28515625" customWidth="1"/>
    <col min="1803" max="1803" width="4.42578125" customWidth="1"/>
    <col min="1804" max="1805" width="8.28515625" customWidth="1"/>
    <col min="1806" max="1808" width="7.28515625" customWidth="1"/>
    <col min="1809" max="1810" width="8.28515625" customWidth="1"/>
    <col min="1811" max="1812" width="7.28515625" customWidth="1"/>
    <col min="1813" max="1814" width="8.28515625" customWidth="1"/>
    <col min="1815" max="1815" width="7.28515625" customWidth="1"/>
    <col min="1816" max="1817" width="8.28515625" customWidth="1"/>
    <col min="1818" max="1819" width="7.28515625" customWidth="1"/>
    <col min="1820" max="1821" width="8.28515625" customWidth="1"/>
    <col min="1822" max="1822" width="3.85546875" customWidth="1"/>
    <col min="1823" max="1823" width="10" customWidth="1"/>
    <col min="1824" max="1824" width="20.7109375" customWidth="1"/>
    <col min="2036" max="2036" width="5.85546875" customWidth="1"/>
    <col min="2037" max="2039" width="25.7109375" customWidth="1"/>
    <col min="2040" max="2041" width="8.28515625" customWidth="1"/>
    <col min="2042" max="2044" width="7.28515625" customWidth="1"/>
    <col min="2045" max="2046" width="8.28515625" customWidth="1"/>
    <col min="2047" max="2049" width="7.28515625" customWidth="1"/>
    <col min="2050" max="2051" width="8.28515625" customWidth="1"/>
    <col min="2052" max="2053" width="7.28515625" customWidth="1"/>
    <col min="2054" max="2055" width="8.28515625" customWidth="1"/>
    <col min="2056" max="2056" width="7.28515625" customWidth="1"/>
    <col min="2057" max="2058" width="8.28515625" customWidth="1"/>
    <col min="2059" max="2059" width="4.42578125" customWidth="1"/>
    <col min="2060" max="2061" width="8.28515625" customWidth="1"/>
    <col min="2062" max="2064" width="7.28515625" customWidth="1"/>
    <col min="2065" max="2066" width="8.28515625" customWidth="1"/>
    <col min="2067" max="2068" width="7.28515625" customWidth="1"/>
    <col min="2069" max="2070" width="8.28515625" customWidth="1"/>
    <col min="2071" max="2071" width="7.28515625" customWidth="1"/>
    <col min="2072" max="2073" width="8.28515625" customWidth="1"/>
    <col min="2074" max="2075" width="7.28515625" customWidth="1"/>
    <col min="2076" max="2077" width="8.28515625" customWidth="1"/>
    <col min="2078" max="2078" width="3.85546875" customWidth="1"/>
    <col min="2079" max="2079" width="10" customWidth="1"/>
    <col min="2080" max="2080" width="20.7109375" customWidth="1"/>
    <col min="2292" max="2292" width="5.85546875" customWidth="1"/>
    <col min="2293" max="2295" width="25.7109375" customWidth="1"/>
    <col min="2296" max="2297" width="8.28515625" customWidth="1"/>
    <col min="2298" max="2300" width="7.28515625" customWidth="1"/>
    <col min="2301" max="2302" width="8.28515625" customWidth="1"/>
    <col min="2303" max="2305" width="7.28515625" customWidth="1"/>
    <col min="2306" max="2307" width="8.28515625" customWidth="1"/>
    <col min="2308" max="2309" width="7.28515625" customWidth="1"/>
    <col min="2310" max="2311" width="8.28515625" customWidth="1"/>
    <col min="2312" max="2312" width="7.28515625" customWidth="1"/>
    <col min="2313" max="2314" width="8.28515625" customWidth="1"/>
    <col min="2315" max="2315" width="4.42578125" customWidth="1"/>
    <col min="2316" max="2317" width="8.28515625" customWidth="1"/>
    <col min="2318" max="2320" width="7.28515625" customWidth="1"/>
    <col min="2321" max="2322" width="8.28515625" customWidth="1"/>
    <col min="2323" max="2324" width="7.28515625" customWidth="1"/>
    <col min="2325" max="2326" width="8.28515625" customWidth="1"/>
    <col min="2327" max="2327" width="7.28515625" customWidth="1"/>
    <col min="2328" max="2329" width="8.28515625" customWidth="1"/>
    <col min="2330" max="2331" width="7.28515625" customWidth="1"/>
    <col min="2332" max="2333" width="8.28515625" customWidth="1"/>
    <col min="2334" max="2334" width="3.85546875" customWidth="1"/>
    <col min="2335" max="2335" width="10" customWidth="1"/>
    <col min="2336" max="2336" width="20.7109375" customWidth="1"/>
    <col min="2548" max="2548" width="5.85546875" customWidth="1"/>
    <col min="2549" max="2551" width="25.7109375" customWidth="1"/>
    <col min="2552" max="2553" width="8.28515625" customWidth="1"/>
    <col min="2554" max="2556" width="7.28515625" customWidth="1"/>
    <col min="2557" max="2558" width="8.28515625" customWidth="1"/>
    <col min="2559" max="2561" width="7.28515625" customWidth="1"/>
    <col min="2562" max="2563" width="8.28515625" customWidth="1"/>
    <col min="2564" max="2565" width="7.28515625" customWidth="1"/>
    <col min="2566" max="2567" width="8.28515625" customWidth="1"/>
    <col min="2568" max="2568" width="7.28515625" customWidth="1"/>
    <col min="2569" max="2570" width="8.28515625" customWidth="1"/>
    <col min="2571" max="2571" width="4.42578125" customWidth="1"/>
    <col min="2572" max="2573" width="8.28515625" customWidth="1"/>
    <col min="2574" max="2576" width="7.28515625" customWidth="1"/>
    <col min="2577" max="2578" width="8.28515625" customWidth="1"/>
    <col min="2579" max="2580" width="7.28515625" customWidth="1"/>
    <col min="2581" max="2582" width="8.28515625" customWidth="1"/>
    <col min="2583" max="2583" width="7.28515625" customWidth="1"/>
    <col min="2584" max="2585" width="8.28515625" customWidth="1"/>
    <col min="2586" max="2587" width="7.28515625" customWidth="1"/>
    <col min="2588" max="2589" width="8.28515625" customWidth="1"/>
    <col min="2590" max="2590" width="3.85546875" customWidth="1"/>
    <col min="2591" max="2591" width="10" customWidth="1"/>
    <col min="2592" max="2592" width="20.7109375" customWidth="1"/>
    <col min="2804" max="2804" width="5.85546875" customWidth="1"/>
    <col min="2805" max="2807" width="25.7109375" customWidth="1"/>
    <col min="2808" max="2809" width="8.28515625" customWidth="1"/>
    <col min="2810" max="2812" width="7.28515625" customWidth="1"/>
    <col min="2813" max="2814" width="8.28515625" customWidth="1"/>
    <col min="2815" max="2817" width="7.28515625" customWidth="1"/>
    <col min="2818" max="2819" width="8.28515625" customWidth="1"/>
    <col min="2820" max="2821" width="7.28515625" customWidth="1"/>
    <col min="2822" max="2823" width="8.28515625" customWidth="1"/>
    <col min="2824" max="2824" width="7.28515625" customWidth="1"/>
    <col min="2825" max="2826" width="8.28515625" customWidth="1"/>
    <col min="2827" max="2827" width="4.42578125" customWidth="1"/>
    <col min="2828" max="2829" width="8.28515625" customWidth="1"/>
    <col min="2830" max="2832" width="7.28515625" customWidth="1"/>
    <col min="2833" max="2834" width="8.28515625" customWidth="1"/>
    <col min="2835" max="2836" width="7.28515625" customWidth="1"/>
    <col min="2837" max="2838" width="8.28515625" customWidth="1"/>
    <col min="2839" max="2839" width="7.28515625" customWidth="1"/>
    <col min="2840" max="2841" width="8.28515625" customWidth="1"/>
    <col min="2842" max="2843" width="7.28515625" customWidth="1"/>
    <col min="2844" max="2845" width="8.28515625" customWidth="1"/>
    <col min="2846" max="2846" width="3.85546875" customWidth="1"/>
    <col min="2847" max="2847" width="10" customWidth="1"/>
    <col min="2848" max="2848" width="20.7109375" customWidth="1"/>
    <col min="3060" max="3060" width="5.85546875" customWidth="1"/>
    <col min="3061" max="3063" width="25.7109375" customWidth="1"/>
    <col min="3064" max="3065" width="8.28515625" customWidth="1"/>
    <col min="3066" max="3068" width="7.28515625" customWidth="1"/>
    <col min="3069" max="3070" width="8.28515625" customWidth="1"/>
    <col min="3071" max="3073" width="7.28515625" customWidth="1"/>
    <col min="3074" max="3075" width="8.28515625" customWidth="1"/>
    <col min="3076" max="3077" width="7.28515625" customWidth="1"/>
    <col min="3078" max="3079" width="8.28515625" customWidth="1"/>
    <col min="3080" max="3080" width="7.28515625" customWidth="1"/>
    <col min="3081" max="3082" width="8.28515625" customWidth="1"/>
    <col min="3083" max="3083" width="4.42578125" customWidth="1"/>
    <col min="3084" max="3085" width="8.28515625" customWidth="1"/>
    <col min="3086" max="3088" width="7.28515625" customWidth="1"/>
    <col min="3089" max="3090" width="8.28515625" customWidth="1"/>
    <col min="3091" max="3092" width="7.28515625" customWidth="1"/>
    <col min="3093" max="3094" width="8.28515625" customWidth="1"/>
    <col min="3095" max="3095" width="7.28515625" customWidth="1"/>
    <col min="3096" max="3097" width="8.28515625" customWidth="1"/>
    <col min="3098" max="3099" width="7.28515625" customWidth="1"/>
    <col min="3100" max="3101" width="8.28515625" customWidth="1"/>
    <col min="3102" max="3102" width="3.85546875" customWidth="1"/>
    <col min="3103" max="3103" width="10" customWidth="1"/>
    <col min="3104" max="3104" width="20.7109375" customWidth="1"/>
    <col min="3316" max="3316" width="5.85546875" customWidth="1"/>
    <col min="3317" max="3319" width="25.7109375" customWidth="1"/>
    <col min="3320" max="3321" width="8.28515625" customWidth="1"/>
    <col min="3322" max="3324" width="7.28515625" customWidth="1"/>
    <col min="3325" max="3326" width="8.28515625" customWidth="1"/>
    <col min="3327" max="3329" width="7.28515625" customWidth="1"/>
    <col min="3330" max="3331" width="8.28515625" customWidth="1"/>
    <col min="3332" max="3333" width="7.28515625" customWidth="1"/>
    <col min="3334" max="3335" width="8.28515625" customWidth="1"/>
    <col min="3336" max="3336" width="7.28515625" customWidth="1"/>
    <col min="3337" max="3338" width="8.28515625" customWidth="1"/>
    <col min="3339" max="3339" width="4.42578125" customWidth="1"/>
    <col min="3340" max="3341" width="8.28515625" customWidth="1"/>
    <col min="3342" max="3344" width="7.28515625" customWidth="1"/>
    <col min="3345" max="3346" width="8.28515625" customWidth="1"/>
    <col min="3347" max="3348" width="7.28515625" customWidth="1"/>
    <col min="3349" max="3350" width="8.28515625" customWidth="1"/>
    <col min="3351" max="3351" width="7.28515625" customWidth="1"/>
    <col min="3352" max="3353" width="8.28515625" customWidth="1"/>
    <col min="3354" max="3355" width="7.28515625" customWidth="1"/>
    <col min="3356" max="3357" width="8.28515625" customWidth="1"/>
    <col min="3358" max="3358" width="3.85546875" customWidth="1"/>
    <col min="3359" max="3359" width="10" customWidth="1"/>
    <col min="3360" max="3360" width="20.7109375" customWidth="1"/>
    <col min="3572" max="3572" width="5.85546875" customWidth="1"/>
    <col min="3573" max="3575" width="25.7109375" customWidth="1"/>
    <col min="3576" max="3577" width="8.28515625" customWidth="1"/>
    <col min="3578" max="3580" width="7.28515625" customWidth="1"/>
    <col min="3581" max="3582" width="8.28515625" customWidth="1"/>
    <col min="3583" max="3585" width="7.28515625" customWidth="1"/>
    <col min="3586" max="3587" width="8.28515625" customWidth="1"/>
    <col min="3588" max="3589" width="7.28515625" customWidth="1"/>
    <col min="3590" max="3591" width="8.28515625" customWidth="1"/>
    <col min="3592" max="3592" width="7.28515625" customWidth="1"/>
    <col min="3593" max="3594" width="8.28515625" customWidth="1"/>
    <col min="3595" max="3595" width="4.42578125" customWidth="1"/>
    <col min="3596" max="3597" width="8.28515625" customWidth="1"/>
    <col min="3598" max="3600" width="7.28515625" customWidth="1"/>
    <col min="3601" max="3602" width="8.28515625" customWidth="1"/>
    <col min="3603" max="3604" width="7.28515625" customWidth="1"/>
    <col min="3605" max="3606" width="8.28515625" customWidth="1"/>
    <col min="3607" max="3607" width="7.28515625" customWidth="1"/>
    <col min="3608" max="3609" width="8.28515625" customWidth="1"/>
    <col min="3610" max="3611" width="7.28515625" customWidth="1"/>
    <col min="3612" max="3613" width="8.28515625" customWidth="1"/>
    <col min="3614" max="3614" width="3.85546875" customWidth="1"/>
    <col min="3615" max="3615" width="10" customWidth="1"/>
    <col min="3616" max="3616" width="20.7109375" customWidth="1"/>
    <col min="3828" max="3828" width="5.85546875" customWidth="1"/>
    <col min="3829" max="3831" width="25.7109375" customWidth="1"/>
    <col min="3832" max="3833" width="8.28515625" customWidth="1"/>
    <col min="3834" max="3836" width="7.28515625" customWidth="1"/>
    <col min="3837" max="3838" width="8.28515625" customWidth="1"/>
    <col min="3839" max="3841" width="7.28515625" customWidth="1"/>
    <col min="3842" max="3843" width="8.28515625" customWidth="1"/>
    <col min="3844" max="3845" width="7.28515625" customWidth="1"/>
    <col min="3846" max="3847" width="8.28515625" customWidth="1"/>
    <col min="3848" max="3848" width="7.28515625" customWidth="1"/>
    <col min="3849" max="3850" width="8.28515625" customWidth="1"/>
    <col min="3851" max="3851" width="4.42578125" customWidth="1"/>
    <col min="3852" max="3853" width="8.28515625" customWidth="1"/>
    <col min="3854" max="3856" width="7.28515625" customWidth="1"/>
    <col min="3857" max="3858" width="8.28515625" customWidth="1"/>
    <col min="3859" max="3860" width="7.28515625" customWidth="1"/>
    <col min="3861" max="3862" width="8.28515625" customWidth="1"/>
    <col min="3863" max="3863" width="7.28515625" customWidth="1"/>
    <col min="3864" max="3865" width="8.28515625" customWidth="1"/>
    <col min="3866" max="3867" width="7.28515625" customWidth="1"/>
    <col min="3868" max="3869" width="8.28515625" customWidth="1"/>
    <col min="3870" max="3870" width="3.85546875" customWidth="1"/>
    <col min="3871" max="3871" width="10" customWidth="1"/>
    <col min="3872" max="3872" width="20.7109375" customWidth="1"/>
    <col min="4084" max="4084" width="5.85546875" customWidth="1"/>
    <col min="4085" max="4087" width="25.7109375" customWidth="1"/>
    <col min="4088" max="4089" width="8.28515625" customWidth="1"/>
    <col min="4090" max="4092" width="7.28515625" customWidth="1"/>
    <col min="4093" max="4094" width="8.28515625" customWidth="1"/>
    <col min="4095" max="4097" width="7.28515625" customWidth="1"/>
    <col min="4098" max="4099" width="8.28515625" customWidth="1"/>
    <col min="4100" max="4101" width="7.28515625" customWidth="1"/>
    <col min="4102" max="4103" width="8.28515625" customWidth="1"/>
    <col min="4104" max="4104" width="7.28515625" customWidth="1"/>
    <col min="4105" max="4106" width="8.28515625" customWidth="1"/>
    <col min="4107" max="4107" width="4.42578125" customWidth="1"/>
    <col min="4108" max="4109" width="8.28515625" customWidth="1"/>
    <col min="4110" max="4112" width="7.28515625" customWidth="1"/>
    <col min="4113" max="4114" width="8.28515625" customWidth="1"/>
    <col min="4115" max="4116" width="7.28515625" customWidth="1"/>
    <col min="4117" max="4118" width="8.28515625" customWidth="1"/>
    <col min="4119" max="4119" width="7.28515625" customWidth="1"/>
    <col min="4120" max="4121" width="8.28515625" customWidth="1"/>
    <col min="4122" max="4123" width="7.28515625" customWidth="1"/>
    <col min="4124" max="4125" width="8.28515625" customWidth="1"/>
    <col min="4126" max="4126" width="3.85546875" customWidth="1"/>
    <col min="4127" max="4127" width="10" customWidth="1"/>
    <col min="4128" max="4128" width="20.7109375" customWidth="1"/>
    <col min="4340" max="4340" width="5.85546875" customWidth="1"/>
    <col min="4341" max="4343" width="25.7109375" customWidth="1"/>
    <col min="4344" max="4345" width="8.28515625" customWidth="1"/>
    <col min="4346" max="4348" width="7.28515625" customWidth="1"/>
    <col min="4349" max="4350" width="8.28515625" customWidth="1"/>
    <col min="4351" max="4353" width="7.28515625" customWidth="1"/>
    <col min="4354" max="4355" width="8.28515625" customWidth="1"/>
    <col min="4356" max="4357" width="7.28515625" customWidth="1"/>
    <col min="4358" max="4359" width="8.28515625" customWidth="1"/>
    <col min="4360" max="4360" width="7.28515625" customWidth="1"/>
    <col min="4361" max="4362" width="8.28515625" customWidth="1"/>
    <col min="4363" max="4363" width="4.42578125" customWidth="1"/>
    <col min="4364" max="4365" width="8.28515625" customWidth="1"/>
    <col min="4366" max="4368" width="7.28515625" customWidth="1"/>
    <col min="4369" max="4370" width="8.28515625" customWidth="1"/>
    <col min="4371" max="4372" width="7.28515625" customWidth="1"/>
    <col min="4373" max="4374" width="8.28515625" customWidth="1"/>
    <col min="4375" max="4375" width="7.28515625" customWidth="1"/>
    <col min="4376" max="4377" width="8.28515625" customWidth="1"/>
    <col min="4378" max="4379" width="7.28515625" customWidth="1"/>
    <col min="4380" max="4381" width="8.28515625" customWidth="1"/>
    <col min="4382" max="4382" width="3.85546875" customWidth="1"/>
    <col min="4383" max="4383" width="10" customWidth="1"/>
    <col min="4384" max="4384" width="20.7109375" customWidth="1"/>
    <col min="4596" max="4596" width="5.85546875" customWidth="1"/>
    <col min="4597" max="4599" width="25.7109375" customWidth="1"/>
    <col min="4600" max="4601" width="8.28515625" customWidth="1"/>
    <col min="4602" max="4604" width="7.28515625" customWidth="1"/>
    <col min="4605" max="4606" width="8.28515625" customWidth="1"/>
    <col min="4607" max="4609" width="7.28515625" customWidth="1"/>
    <col min="4610" max="4611" width="8.28515625" customWidth="1"/>
    <col min="4612" max="4613" width="7.28515625" customWidth="1"/>
    <col min="4614" max="4615" width="8.28515625" customWidth="1"/>
    <col min="4616" max="4616" width="7.28515625" customWidth="1"/>
    <col min="4617" max="4618" width="8.28515625" customWidth="1"/>
    <col min="4619" max="4619" width="4.42578125" customWidth="1"/>
    <col min="4620" max="4621" width="8.28515625" customWidth="1"/>
    <col min="4622" max="4624" width="7.28515625" customWidth="1"/>
    <col min="4625" max="4626" width="8.28515625" customWidth="1"/>
    <col min="4627" max="4628" width="7.28515625" customWidth="1"/>
    <col min="4629" max="4630" width="8.28515625" customWidth="1"/>
    <col min="4631" max="4631" width="7.28515625" customWidth="1"/>
    <col min="4632" max="4633" width="8.28515625" customWidth="1"/>
    <col min="4634" max="4635" width="7.28515625" customWidth="1"/>
    <col min="4636" max="4637" width="8.28515625" customWidth="1"/>
    <col min="4638" max="4638" width="3.85546875" customWidth="1"/>
    <col min="4639" max="4639" width="10" customWidth="1"/>
    <col min="4640" max="4640" width="20.7109375" customWidth="1"/>
    <col min="4852" max="4852" width="5.85546875" customWidth="1"/>
    <col min="4853" max="4855" width="25.7109375" customWidth="1"/>
    <col min="4856" max="4857" width="8.28515625" customWidth="1"/>
    <col min="4858" max="4860" width="7.28515625" customWidth="1"/>
    <col min="4861" max="4862" width="8.28515625" customWidth="1"/>
    <col min="4863" max="4865" width="7.28515625" customWidth="1"/>
    <col min="4866" max="4867" width="8.28515625" customWidth="1"/>
    <col min="4868" max="4869" width="7.28515625" customWidth="1"/>
    <col min="4870" max="4871" width="8.28515625" customWidth="1"/>
    <col min="4872" max="4872" width="7.28515625" customWidth="1"/>
    <col min="4873" max="4874" width="8.28515625" customWidth="1"/>
    <col min="4875" max="4875" width="4.42578125" customWidth="1"/>
    <col min="4876" max="4877" width="8.28515625" customWidth="1"/>
    <col min="4878" max="4880" width="7.28515625" customWidth="1"/>
    <col min="4881" max="4882" width="8.28515625" customWidth="1"/>
    <col min="4883" max="4884" width="7.28515625" customWidth="1"/>
    <col min="4885" max="4886" width="8.28515625" customWidth="1"/>
    <col min="4887" max="4887" width="7.28515625" customWidth="1"/>
    <col min="4888" max="4889" width="8.28515625" customWidth="1"/>
    <col min="4890" max="4891" width="7.28515625" customWidth="1"/>
    <col min="4892" max="4893" width="8.28515625" customWidth="1"/>
    <col min="4894" max="4894" width="3.85546875" customWidth="1"/>
    <col min="4895" max="4895" width="10" customWidth="1"/>
    <col min="4896" max="4896" width="20.7109375" customWidth="1"/>
    <col min="5108" max="5108" width="5.85546875" customWidth="1"/>
    <col min="5109" max="5111" width="25.7109375" customWidth="1"/>
    <col min="5112" max="5113" width="8.28515625" customWidth="1"/>
    <col min="5114" max="5116" width="7.28515625" customWidth="1"/>
    <col min="5117" max="5118" width="8.28515625" customWidth="1"/>
    <col min="5119" max="5121" width="7.28515625" customWidth="1"/>
    <col min="5122" max="5123" width="8.28515625" customWidth="1"/>
    <col min="5124" max="5125" width="7.28515625" customWidth="1"/>
    <col min="5126" max="5127" width="8.28515625" customWidth="1"/>
    <col min="5128" max="5128" width="7.28515625" customWidth="1"/>
    <col min="5129" max="5130" width="8.28515625" customWidth="1"/>
    <col min="5131" max="5131" width="4.42578125" customWidth="1"/>
    <col min="5132" max="5133" width="8.28515625" customWidth="1"/>
    <col min="5134" max="5136" width="7.28515625" customWidth="1"/>
    <col min="5137" max="5138" width="8.28515625" customWidth="1"/>
    <col min="5139" max="5140" width="7.28515625" customWidth="1"/>
    <col min="5141" max="5142" width="8.28515625" customWidth="1"/>
    <col min="5143" max="5143" width="7.28515625" customWidth="1"/>
    <col min="5144" max="5145" width="8.28515625" customWidth="1"/>
    <col min="5146" max="5147" width="7.28515625" customWidth="1"/>
    <col min="5148" max="5149" width="8.28515625" customWidth="1"/>
    <col min="5150" max="5150" width="3.85546875" customWidth="1"/>
    <col min="5151" max="5151" width="10" customWidth="1"/>
    <col min="5152" max="5152" width="20.7109375" customWidth="1"/>
    <col min="5364" max="5364" width="5.85546875" customWidth="1"/>
    <col min="5365" max="5367" width="25.7109375" customWidth="1"/>
    <col min="5368" max="5369" width="8.28515625" customWidth="1"/>
    <col min="5370" max="5372" width="7.28515625" customWidth="1"/>
    <col min="5373" max="5374" width="8.28515625" customWidth="1"/>
    <col min="5375" max="5377" width="7.28515625" customWidth="1"/>
    <col min="5378" max="5379" width="8.28515625" customWidth="1"/>
    <col min="5380" max="5381" width="7.28515625" customWidth="1"/>
    <col min="5382" max="5383" width="8.28515625" customWidth="1"/>
    <col min="5384" max="5384" width="7.28515625" customWidth="1"/>
    <col min="5385" max="5386" width="8.28515625" customWidth="1"/>
    <col min="5387" max="5387" width="4.42578125" customWidth="1"/>
    <col min="5388" max="5389" width="8.28515625" customWidth="1"/>
    <col min="5390" max="5392" width="7.28515625" customWidth="1"/>
    <col min="5393" max="5394" width="8.28515625" customWidth="1"/>
    <col min="5395" max="5396" width="7.28515625" customWidth="1"/>
    <col min="5397" max="5398" width="8.28515625" customWidth="1"/>
    <col min="5399" max="5399" width="7.28515625" customWidth="1"/>
    <col min="5400" max="5401" width="8.28515625" customWidth="1"/>
    <col min="5402" max="5403" width="7.28515625" customWidth="1"/>
    <col min="5404" max="5405" width="8.28515625" customWidth="1"/>
    <col min="5406" max="5406" width="3.85546875" customWidth="1"/>
    <col min="5407" max="5407" width="10" customWidth="1"/>
    <col min="5408" max="5408" width="20.7109375" customWidth="1"/>
    <col min="5620" max="5620" width="5.85546875" customWidth="1"/>
    <col min="5621" max="5623" width="25.7109375" customWidth="1"/>
    <col min="5624" max="5625" width="8.28515625" customWidth="1"/>
    <col min="5626" max="5628" width="7.28515625" customWidth="1"/>
    <col min="5629" max="5630" width="8.28515625" customWidth="1"/>
    <col min="5631" max="5633" width="7.28515625" customWidth="1"/>
    <col min="5634" max="5635" width="8.28515625" customWidth="1"/>
    <col min="5636" max="5637" width="7.28515625" customWidth="1"/>
    <col min="5638" max="5639" width="8.28515625" customWidth="1"/>
    <col min="5640" max="5640" width="7.28515625" customWidth="1"/>
    <col min="5641" max="5642" width="8.28515625" customWidth="1"/>
    <col min="5643" max="5643" width="4.42578125" customWidth="1"/>
    <col min="5644" max="5645" width="8.28515625" customWidth="1"/>
    <col min="5646" max="5648" width="7.28515625" customWidth="1"/>
    <col min="5649" max="5650" width="8.28515625" customWidth="1"/>
    <col min="5651" max="5652" width="7.28515625" customWidth="1"/>
    <col min="5653" max="5654" width="8.28515625" customWidth="1"/>
    <col min="5655" max="5655" width="7.28515625" customWidth="1"/>
    <col min="5656" max="5657" width="8.28515625" customWidth="1"/>
    <col min="5658" max="5659" width="7.28515625" customWidth="1"/>
    <col min="5660" max="5661" width="8.28515625" customWidth="1"/>
    <col min="5662" max="5662" width="3.85546875" customWidth="1"/>
    <col min="5663" max="5663" width="10" customWidth="1"/>
    <col min="5664" max="5664" width="20.7109375" customWidth="1"/>
    <col min="5876" max="5876" width="5.85546875" customWidth="1"/>
    <col min="5877" max="5879" width="25.7109375" customWidth="1"/>
    <col min="5880" max="5881" width="8.28515625" customWidth="1"/>
    <col min="5882" max="5884" width="7.28515625" customWidth="1"/>
    <col min="5885" max="5886" width="8.28515625" customWidth="1"/>
    <col min="5887" max="5889" width="7.28515625" customWidth="1"/>
    <col min="5890" max="5891" width="8.28515625" customWidth="1"/>
    <col min="5892" max="5893" width="7.28515625" customWidth="1"/>
    <col min="5894" max="5895" width="8.28515625" customWidth="1"/>
    <col min="5896" max="5896" width="7.28515625" customWidth="1"/>
    <col min="5897" max="5898" width="8.28515625" customWidth="1"/>
    <col min="5899" max="5899" width="4.42578125" customWidth="1"/>
    <col min="5900" max="5901" width="8.28515625" customWidth="1"/>
    <col min="5902" max="5904" width="7.28515625" customWidth="1"/>
    <col min="5905" max="5906" width="8.28515625" customWidth="1"/>
    <col min="5907" max="5908" width="7.28515625" customWidth="1"/>
    <col min="5909" max="5910" width="8.28515625" customWidth="1"/>
    <col min="5911" max="5911" width="7.28515625" customWidth="1"/>
    <col min="5912" max="5913" width="8.28515625" customWidth="1"/>
    <col min="5914" max="5915" width="7.28515625" customWidth="1"/>
    <col min="5916" max="5917" width="8.28515625" customWidth="1"/>
    <col min="5918" max="5918" width="3.85546875" customWidth="1"/>
    <col min="5919" max="5919" width="10" customWidth="1"/>
    <col min="5920" max="5920" width="20.7109375" customWidth="1"/>
    <col min="6132" max="6132" width="5.85546875" customWidth="1"/>
    <col min="6133" max="6135" width="25.7109375" customWidth="1"/>
    <col min="6136" max="6137" width="8.28515625" customWidth="1"/>
    <col min="6138" max="6140" width="7.28515625" customWidth="1"/>
    <col min="6141" max="6142" width="8.28515625" customWidth="1"/>
    <col min="6143" max="6145" width="7.28515625" customWidth="1"/>
    <col min="6146" max="6147" width="8.28515625" customWidth="1"/>
    <col min="6148" max="6149" width="7.28515625" customWidth="1"/>
    <col min="6150" max="6151" width="8.28515625" customWidth="1"/>
    <col min="6152" max="6152" width="7.28515625" customWidth="1"/>
    <col min="6153" max="6154" width="8.28515625" customWidth="1"/>
    <col min="6155" max="6155" width="4.42578125" customWidth="1"/>
    <col min="6156" max="6157" width="8.28515625" customWidth="1"/>
    <col min="6158" max="6160" width="7.28515625" customWidth="1"/>
    <col min="6161" max="6162" width="8.28515625" customWidth="1"/>
    <col min="6163" max="6164" width="7.28515625" customWidth="1"/>
    <col min="6165" max="6166" width="8.28515625" customWidth="1"/>
    <col min="6167" max="6167" width="7.28515625" customWidth="1"/>
    <col min="6168" max="6169" width="8.28515625" customWidth="1"/>
    <col min="6170" max="6171" width="7.28515625" customWidth="1"/>
    <col min="6172" max="6173" width="8.28515625" customWidth="1"/>
    <col min="6174" max="6174" width="3.85546875" customWidth="1"/>
    <col min="6175" max="6175" width="10" customWidth="1"/>
    <col min="6176" max="6176" width="20.7109375" customWidth="1"/>
    <col min="6388" max="6388" width="5.85546875" customWidth="1"/>
    <col min="6389" max="6391" width="25.7109375" customWidth="1"/>
    <col min="6392" max="6393" width="8.28515625" customWidth="1"/>
    <col min="6394" max="6396" width="7.28515625" customWidth="1"/>
    <col min="6397" max="6398" width="8.28515625" customWidth="1"/>
    <col min="6399" max="6401" width="7.28515625" customWidth="1"/>
    <col min="6402" max="6403" width="8.28515625" customWidth="1"/>
    <col min="6404" max="6405" width="7.28515625" customWidth="1"/>
    <col min="6406" max="6407" width="8.28515625" customWidth="1"/>
    <col min="6408" max="6408" width="7.28515625" customWidth="1"/>
    <col min="6409" max="6410" width="8.28515625" customWidth="1"/>
    <col min="6411" max="6411" width="4.42578125" customWidth="1"/>
    <col min="6412" max="6413" width="8.28515625" customWidth="1"/>
    <col min="6414" max="6416" width="7.28515625" customWidth="1"/>
    <col min="6417" max="6418" width="8.28515625" customWidth="1"/>
    <col min="6419" max="6420" width="7.28515625" customWidth="1"/>
    <col min="6421" max="6422" width="8.28515625" customWidth="1"/>
    <col min="6423" max="6423" width="7.28515625" customWidth="1"/>
    <col min="6424" max="6425" width="8.28515625" customWidth="1"/>
    <col min="6426" max="6427" width="7.28515625" customWidth="1"/>
    <col min="6428" max="6429" width="8.28515625" customWidth="1"/>
    <col min="6430" max="6430" width="3.85546875" customWidth="1"/>
    <col min="6431" max="6431" width="10" customWidth="1"/>
    <col min="6432" max="6432" width="20.7109375" customWidth="1"/>
    <col min="6644" max="6644" width="5.85546875" customWidth="1"/>
    <col min="6645" max="6647" width="25.7109375" customWidth="1"/>
    <col min="6648" max="6649" width="8.28515625" customWidth="1"/>
    <col min="6650" max="6652" width="7.28515625" customWidth="1"/>
    <col min="6653" max="6654" width="8.28515625" customWidth="1"/>
    <col min="6655" max="6657" width="7.28515625" customWidth="1"/>
    <col min="6658" max="6659" width="8.28515625" customWidth="1"/>
    <col min="6660" max="6661" width="7.28515625" customWidth="1"/>
    <col min="6662" max="6663" width="8.28515625" customWidth="1"/>
    <col min="6664" max="6664" width="7.28515625" customWidth="1"/>
    <col min="6665" max="6666" width="8.28515625" customWidth="1"/>
    <col min="6667" max="6667" width="4.42578125" customWidth="1"/>
    <col min="6668" max="6669" width="8.28515625" customWidth="1"/>
    <col min="6670" max="6672" width="7.28515625" customWidth="1"/>
    <col min="6673" max="6674" width="8.28515625" customWidth="1"/>
    <col min="6675" max="6676" width="7.28515625" customWidth="1"/>
    <col min="6677" max="6678" width="8.28515625" customWidth="1"/>
    <col min="6679" max="6679" width="7.28515625" customWidth="1"/>
    <col min="6680" max="6681" width="8.28515625" customWidth="1"/>
    <col min="6682" max="6683" width="7.28515625" customWidth="1"/>
    <col min="6684" max="6685" width="8.28515625" customWidth="1"/>
    <col min="6686" max="6686" width="3.85546875" customWidth="1"/>
    <col min="6687" max="6687" width="10" customWidth="1"/>
    <col min="6688" max="6688" width="20.7109375" customWidth="1"/>
    <col min="6900" max="6900" width="5.85546875" customWidth="1"/>
    <col min="6901" max="6903" width="25.7109375" customWidth="1"/>
    <col min="6904" max="6905" width="8.28515625" customWidth="1"/>
    <col min="6906" max="6908" width="7.28515625" customWidth="1"/>
    <col min="6909" max="6910" width="8.28515625" customWidth="1"/>
    <col min="6911" max="6913" width="7.28515625" customWidth="1"/>
    <col min="6914" max="6915" width="8.28515625" customWidth="1"/>
    <col min="6916" max="6917" width="7.28515625" customWidth="1"/>
    <col min="6918" max="6919" width="8.28515625" customWidth="1"/>
    <col min="6920" max="6920" width="7.28515625" customWidth="1"/>
    <col min="6921" max="6922" width="8.28515625" customWidth="1"/>
    <col min="6923" max="6923" width="4.42578125" customWidth="1"/>
    <col min="6924" max="6925" width="8.28515625" customWidth="1"/>
    <col min="6926" max="6928" width="7.28515625" customWidth="1"/>
    <col min="6929" max="6930" width="8.28515625" customWidth="1"/>
    <col min="6931" max="6932" width="7.28515625" customWidth="1"/>
    <col min="6933" max="6934" width="8.28515625" customWidth="1"/>
    <col min="6935" max="6935" width="7.28515625" customWidth="1"/>
    <col min="6936" max="6937" width="8.28515625" customWidth="1"/>
    <col min="6938" max="6939" width="7.28515625" customWidth="1"/>
    <col min="6940" max="6941" width="8.28515625" customWidth="1"/>
    <col min="6942" max="6942" width="3.85546875" customWidth="1"/>
    <col min="6943" max="6943" width="10" customWidth="1"/>
    <col min="6944" max="6944" width="20.7109375" customWidth="1"/>
    <col min="7156" max="7156" width="5.85546875" customWidth="1"/>
    <col min="7157" max="7159" width="25.7109375" customWidth="1"/>
    <col min="7160" max="7161" width="8.28515625" customWidth="1"/>
    <col min="7162" max="7164" width="7.28515625" customWidth="1"/>
    <col min="7165" max="7166" width="8.28515625" customWidth="1"/>
    <col min="7167" max="7169" width="7.28515625" customWidth="1"/>
    <col min="7170" max="7171" width="8.28515625" customWidth="1"/>
    <col min="7172" max="7173" width="7.28515625" customWidth="1"/>
    <col min="7174" max="7175" width="8.28515625" customWidth="1"/>
    <col min="7176" max="7176" width="7.28515625" customWidth="1"/>
    <col min="7177" max="7178" width="8.28515625" customWidth="1"/>
    <col min="7179" max="7179" width="4.42578125" customWidth="1"/>
    <col min="7180" max="7181" width="8.28515625" customWidth="1"/>
    <col min="7182" max="7184" width="7.28515625" customWidth="1"/>
    <col min="7185" max="7186" width="8.28515625" customWidth="1"/>
    <col min="7187" max="7188" width="7.28515625" customWidth="1"/>
    <col min="7189" max="7190" width="8.28515625" customWidth="1"/>
    <col min="7191" max="7191" width="7.28515625" customWidth="1"/>
    <col min="7192" max="7193" width="8.28515625" customWidth="1"/>
    <col min="7194" max="7195" width="7.28515625" customWidth="1"/>
    <col min="7196" max="7197" width="8.28515625" customWidth="1"/>
    <col min="7198" max="7198" width="3.85546875" customWidth="1"/>
    <col min="7199" max="7199" width="10" customWidth="1"/>
    <col min="7200" max="7200" width="20.7109375" customWidth="1"/>
    <col min="7412" max="7412" width="5.85546875" customWidth="1"/>
    <col min="7413" max="7415" width="25.7109375" customWidth="1"/>
    <col min="7416" max="7417" width="8.28515625" customWidth="1"/>
    <col min="7418" max="7420" width="7.28515625" customWidth="1"/>
    <col min="7421" max="7422" width="8.28515625" customWidth="1"/>
    <col min="7423" max="7425" width="7.28515625" customWidth="1"/>
    <col min="7426" max="7427" width="8.28515625" customWidth="1"/>
    <col min="7428" max="7429" width="7.28515625" customWidth="1"/>
    <col min="7430" max="7431" width="8.28515625" customWidth="1"/>
    <col min="7432" max="7432" width="7.28515625" customWidth="1"/>
    <col min="7433" max="7434" width="8.28515625" customWidth="1"/>
    <col min="7435" max="7435" width="4.42578125" customWidth="1"/>
    <col min="7436" max="7437" width="8.28515625" customWidth="1"/>
    <col min="7438" max="7440" width="7.28515625" customWidth="1"/>
    <col min="7441" max="7442" width="8.28515625" customWidth="1"/>
    <col min="7443" max="7444" width="7.28515625" customWidth="1"/>
    <col min="7445" max="7446" width="8.28515625" customWidth="1"/>
    <col min="7447" max="7447" width="7.28515625" customWidth="1"/>
    <col min="7448" max="7449" width="8.28515625" customWidth="1"/>
    <col min="7450" max="7451" width="7.28515625" customWidth="1"/>
    <col min="7452" max="7453" width="8.28515625" customWidth="1"/>
    <col min="7454" max="7454" width="3.85546875" customWidth="1"/>
    <col min="7455" max="7455" width="10" customWidth="1"/>
    <col min="7456" max="7456" width="20.7109375" customWidth="1"/>
    <col min="7668" max="7668" width="5.85546875" customWidth="1"/>
    <col min="7669" max="7671" width="25.7109375" customWidth="1"/>
    <col min="7672" max="7673" width="8.28515625" customWidth="1"/>
    <col min="7674" max="7676" width="7.28515625" customWidth="1"/>
    <col min="7677" max="7678" width="8.28515625" customWidth="1"/>
    <col min="7679" max="7681" width="7.28515625" customWidth="1"/>
    <col min="7682" max="7683" width="8.28515625" customWidth="1"/>
    <col min="7684" max="7685" width="7.28515625" customWidth="1"/>
    <col min="7686" max="7687" width="8.28515625" customWidth="1"/>
    <col min="7688" max="7688" width="7.28515625" customWidth="1"/>
    <col min="7689" max="7690" width="8.28515625" customWidth="1"/>
    <col min="7691" max="7691" width="4.42578125" customWidth="1"/>
    <col min="7692" max="7693" width="8.28515625" customWidth="1"/>
    <col min="7694" max="7696" width="7.28515625" customWidth="1"/>
    <col min="7697" max="7698" width="8.28515625" customWidth="1"/>
    <col min="7699" max="7700" width="7.28515625" customWidth="1"/>
    <col min="7701" max="7702" width="8.28515625" customWidth="1"/>
    <col min="7703" max="7703" width="7.28515625" customWidth="1"/>
    <col min="7704" max="7705" width="8.28515625" customWidth="1"/>
    <col min="7706" max="7707" width="7.28515625" customWidth="1"/>
    <col min="7708" max="7709" width="8.28515625" customWidth="1"/>
    <col min="7710" max="7710" width="3.85546875" customWidth="1"/>
    <col min="7711" max="7711" width="10" customWidth="1"/>
    <col min="7712" max="7712" width="20.7109375" customWidth="1"/>
    <col min="7924" max="7924" width="5.85546875" customWidth="1"/>
    <col min="7925" max="7927" width="25.7109375" customWidth="1"/>
    <col min="7928" max="7929" width="8.28515625" customWidth="1"/>
    <col min="7930" max="7932" width="7.28515625" customWidth="1"/>
    <col min="7933" max="7934" width="8.28515625" customWidth="1"/>
    <col min="7935" max="7937" width="7.28515625" customWidth="1"/>
    <col min="7938" max="7939" width="8.28515625" customWidth="1"/>
    <col min="7940" max="7941" width="7.28515625" customWidth="1"/>
    <col min="7942" max="7943" width="8.28515625" customWidth="1"/>
    <col min="7944" max="7944" width="7.28515625" customWidth="1"/>
    <col min="7945" max="7946" width="8.28515625" customWidth="1"/>
    <col min="7947" max="7947" width="4.42578125" customWidth="1"/>
    <col min="7948" max="7949" width="8.28515625" customWidth="1"/>
    <col min="7950" max="7952" width="7.28515625" customWidth="1"/>
    <col min="7953" max="7954" width="8.28515625" customWidth="1"/>
    <col min="7955" max="7956" width="7.28515625" customWidth="1"/>
    <col min="7957" max="7958" width="8.28515625" customWidth="1"/>
    <col min="7959" max="7959" width="7.28515625" customWidth="1"/>
    <col min="7960" max="7961" width="8.28515625" customWidth="1"/>
    <col min="7962" max="7963" width="7.28515625" customWidth="1"/>
    <col min="7964" max="7965" width="8.28515625" customWidth="1"/>
    <col min="7966" max="7966" width="3.85546875" customWidth="1"/>
    <col min="7967" max="7967" width="10" customWidth="1"/>
    <col min="7968" max="7968" width="20.7109375" customWidth="1"/>
    <col min="8180" max="8180" width="5.85546875" customWidth="1"/>
    <col min="8181" max="8183" width="25.7109375" customWidth="1"/>
    <col min="8184" max="8185" width="8.28515625" customWidth="1"/>
    <col min="8186" max="8188" width="7.28515625" customWidth="1"/>
    <col min="8189" max="8190" width="8.28515625" customWidth="1"/>
    <col min="8191" max="8193" width="7.28515625" customWidth="1"/>
    <col min="8194" max="8195" width="8.28515625" customWidth="1"/>
    <col min="8196" max="8197" width="7.28515625" customWidth="1"/>
    <col min="8198" max="8199" width="8.28515625" customWidth="1"/>
    <col min="8200" max="8200" width="7.28515625" customWidth="1"/>
    <col min="8201" max="8202" width="8.28515625" customWidth="1"/>
    <col min="8203" max="8203" width="4.42578125" customWidth="1"/>
    <col min="8204" max="8205" width="8.28515625" customWidth="1"/>
    <col min="8206" max="8208" width="7.28515625" customWidth="1"/>
    <col min="8209" max="8210" width="8.28515625" customWidth="1"/>
    <col min="8211" max="8212" width="7.28515625" customWidth="1"/>
    <col min="8213" max="8214" width="8.28515625" customWidth="1"/>
    <col min="8215" max="8215" width="7.28515625" customWidth="1"/>
    <col min="8216" max="8217" width="8.28515625" customWidth="1"/>
    <col min="8218" max="8219" width="7.28515625" customWidth="1"/>
    <col min="8220" max="8221" width="8.28515625" customWidth="1"/>
    <col min="8222" max="8222" width="3.85546875" customWidth="1"/>
    <col min="8223" max="8223" width="10" customWidth="1"/>
    <col min="8224" max="8224" width="20.7109375" customWidth="1"/>
    <col min="8436" max="8436" width="5.85546875" customWidth="1"/>
    <col min="8437" max="8439" width="25.7109375" customWidth="1"/>
    <col min="8440" max="8441" width="8.28515625" customWidth="1"/>
    <col min="8442" max="8444" width="7.28515625" customWidth="1"/>
    <col min="8445" max="8446" width="8.28515625" customWidth="1"/>
    <col min="8447" max="8449" width="7.28515625" customWidth="1"/>
    <col min="8450" max="8451" width="8.28515625" customWidth="1"/>
    <col min="8452" max="8453" width="7.28515625" customWidth="1"/>
    <col min="8454" max="8455" width="8.28515625" customWidth="1"/>
    <col min="8456" max="8456" width="7.28515625" customWidth="1"/>
    <col min="8457" max="8458" width="8.28515625" customWidth="1"/>
    <col min="8459" max="8459" width="4.42578125" customWidth="1"/>
    <col min="8460" max="8461" width="8.28515625" customWidth="1"/>
    <col min="8462" max="8464" width="7.28515625" customWidth="1"/>
    <col min="8465" max="8466" width="8.28515625" customWidth="1"/>
    <col min="8467" max="8468" width="7.28515625" customWidth="1"/>
    <col min="8469" max="8470" width="8.28515625" customWidth="1"/>
    <col min="8471" max="8471" width="7.28515625" customWidth="1"/>
    <col min="8472" max="8473" width="8.28515625" customWidth="1"/>
    <col min="8474" max="8475" width="7.28515625" customWidth="1"/>
    <col min="8476" max="8477" width="8.28515625" customWidth="1"/>
    <col min="8478" max="8478" width="3.85546875" customWidth="1"/>
    <col min="8479" max="8479" width="10" customWidth="1"/>
    <col min="8480" max="8480" width="20.7109375" customWidth="1"/>
    <col min="8692" max="8692" width="5.85546875" customWidth="1"/>
    <col min="8693" max="8695" width="25.7109375" customWidth="1"/>
    <col min="8696" max="8697" width="8.28515625" customWidth="1"/>
    <col min="8698" max="8700" width="7.28515625" customWidth="1"/>
    <col min="8701" max="8702" width="8.28515625" customWidth="1"/>
    <col min="8703" max="8705" width="7.28515625" customWidth="1"/>
    <col min="8706" max="8707" width="8.28515625" customWidth="1"/>
    <col min="8708" max="8709" width="7.28515625" customWidth="1"/>
    <col min="8710" max="8711" width="8.28515625" customWidth="1"/>
    <col min="8712" max="8712" width="7.28515625" customWidth="1"/>
    <col min="8713" max="8714" width="8.28515625" customWidth="1"/>
    <col min="8715" max="8715" width="4.42578125" customWidth="1"/>
    <col min="8716" max="8717" width="8.28515625" customWidth="1"/>
    <col min="8718" max="8720" width="7.28515625" customWidth="1"/>
    <col min="8721" max="8722" width="8.28515625" customWidth="1"/>
    <col min="8723" max="8724" width="7.28515625" customWidth="1"/>
    <col min="8725" max="8726" width="8.28515625" customWidth="1"/>
    <col min="8727" max="8727" width="7.28515625" customWidth="1"/>
    <col min="8728" max="8729" width="8.28515625" customWidth="1"/>
    <col min="8730" max="8731" width="7.28515625" customWidth="1"/>
    <col min="8732" max="8733" width="8.28515625" customWidth="1"/>
    <col min="8734" max="8734" width="3.85546875" customWidth="1"/>
    <col min="8735" max="8735" width="10" customWidth="1"/>
    <col min="8736" max="8736" width="20.7109375" customWidth="1"/>
    <col min="8948" max="8948" width="5.85546875" customWidth="1"/>
    <col min="8949" max="8951" width="25.7109375" customWidth="1"/>
    <col min="8952" max="8953" width="8.28515625" customWidth="1"/>
    <col min="8954" max="8956" width="7.28515625" customWidth="1"/>
    <col min="8957" max="8958" width="8.28515625" customWidth="1"/>
    <col min="8959" max="8961" width="7.28515625" customWidth="1"/>
    <col min="8962" max="8963" width="8.28515625" customWidth="1"/>
    <col min="8964" max="8965" width="7.28515625" customWidth="1"/>
    <col min="8966" max="8967" width="8.28515625" customWidth="1"/>
    <col min="8968" max="8968" width="7.28515625" customWidth="1"/>
    <col min="8969" max="8970" width="8.28515625" customWidth="1"/>
    <col min="8971" max="8971" width="4.42578125" customWidth="1"/>
    <col min="8972" max="8973" width="8.28515625" customWidth="1"/>
    <col min="8974" max="8976" width="7.28515625" customWidth="1"/>
    <col min="8977" max="8978" width="8.28515625" customWidth="1"/>
    <col min="8979" max="8980" width="7.28515625" customWidth="1"/>
    <col min="8981" max="8982" width="8.28515625" customWidth="1"/>
    <col min="8983" max="8983" width="7.28515625" customWidth="1"/>
    <col min="8984" max="8985" width="8.28515625" customWidth="1"/>
    <col min="8986" max="8987" width="7.28515625" customWidth="1"/>
    <col min="8988" max="8989" width="8.28515625" customWidth="1"/>
    <col min="8990" max="8990" width="3.85546875" customWidth="1"/>
    <col min="8991" max="8991" width="10" customWidth="1"/>
    <col min="8992" max="8992" width="20.7109375" customWidth="1"/>
    <col min="9204" max="9204" width="5.85546875" customWidth="1"/>
    <col min="9205" max="9207" width="25.7109375" customWidth="1"/>
    <col min="9208" max="9209" width="8.28515625" customWidth="1"/>
    <col min="9210" max="9212" width="7.28515625" customWidth="1"/>
    <col min="9213" max="9214" width="8.28515625" customWidth="1"/>
    <col min="9215" max="9217" width="7.28515625" customWidth="1"/>
    <col min="9218" max="9219" width="8.28515625" customWidth="1"/>
    <col min="9220" max="9221" width="7.28515625" customWidth="1"/>
    <col min="9222" max="9223" width="8.28515625" customWidth="1"/>
    <col min="9224" max="9224" width="7.28515625" customWidth="1"/>
    <col min="9225" max="9226" width="8.28515625" customWidth="1"/>
    <col min="9227" max="9227" width="4.42578125" customWidth="1"/>
    <col min="9228" max="9229" width="8.28515625" customWidth="1"/>
    <col min="9230" max="9232" width="7.28515625" customWidth="1"/>
    <col min="9233" max="9234" width="8.28515625" customWidth="1"/>
    <col min="9235" max="9236" width="7.28515625" customWidth="1"/>
    <col min="9237" max="9238" width="8.28515625" customWidth="1"/>
    <col min="9239" max="9239" width="7.28515625" customWidth="1"/>
    <col min="9240" max="9241" width="8.28515625" customWidth="1"/>
    <col min="9242" max="9243" width="7.28515625" customWidth="1"/>
    <col min="9244" max="9245" width="8.28515625" customWidth="1"/>
    <col min="9246" max="9246" width="3.85546875" customWidth="1"/>
    <col min="9247" max="9247" width="10" customWidth="1"/>
    <col min="9248" max="9248" width="20.7109375" customWidth="1"/>
    <col min="9460" max="9460" width="5.85546875" customWidth="1"/>
    <col min="9461" max="9463" width="25.7109375" customWidth="1"/>
    <col min="9464" max="9465" width="8.28515625" customWidth="1"/>
    <col min="9466" max="9468" width="7.28515625" customWidth="1"/>
    <col min="9469" max="9470" width="8.28515625" customWidth="1"/>
    <col min="9471" max="9473" width="7.28515625" customWidth="1"/>
    <col min="9474" max="9475" width="8.28515625" customWidth="1"/>
    <col min="9476" max="9477" width="7.28515625" customWidth="1"/>
    <col min="9478" max="9479" width="8.28515625" customWidth="1"/>
    <col min="9480" max="9480" width="7.28515625" customWidth="1"/>
    <col min="9481" max="9482" width="8.28515625" customWidth="1"/>
    <col min="9483" max="9483" width="4.42578125" customWidth="1"/>
    <col min="9484" max="9485" width="8.28515625" customWidth="1"/>
    <col min="9486" max="9488" width="7.28515625" customWidth="1"/>
    <col min="9489" max="9490" width="8.28515625" customWidth="1"/>
    <col min="9491" max="9492" width="7.28515625" customWidth="1"/>
    <col min="9493" max="9494" width="8.28515625" customWidth="1"/>
    <col min="9495" max="9495" width="7.28515625" customWidth="1"/>
    <col min="9496" max="9497" width="8.28515625" customWidth="1"/>
    <col min="9498" max="9499" width="7.28515625" customWidth="1"/>
    <col min="9500" max="9501" width="8.28515625" customWidth="1"/>
    <col min="9502" max="9502" width="3.85546875" customWidth="1"/>
    <col min="9503" max="9503" width="10" customWidth="1"/>
    <col min="9504" max="9504" width="20.7109375" customWidth="1"/>
    <col min="9716" max="9716" width="5.85546875" customWidth="1"/>
    <col min="9717" max="9719" width="25.7109375" customWidth="1"/>
    <col min="9720" max="9721" width="8.28515625" customWidth="1"/>
    <col min="9722" max="9724" width="7.28515625" customWidth="1"/>
    <col min="9725" max="9726" width="8.28515625" customWidth="1"/>
    <col min="9727" max="9729" width="7.28515625" customWidth="1"/>
    <col min="9730" max="9731" width="8.28515625" customWidth="1"/>
    <col min="9732" max="9733" width="7.28515625" customWidth="1"/>
    <col min="9734" max="9735" width="8.28515625" customWidth="1"/>
    <col min="9736" max="9736" width="7.28515625" customWidth="1"/>
    <col min="9737" max="9738" width="8.28515625" customWidth="1"/>
    <col min="9739" max="9739" width="4.42578125" customWidth="1"/>
    <col min="9740" max="9741" width="8.28515625" customWidth="1"/>
    <col min="9742" max="9744" width="7.28515625" customWidth="1"/>
    <col min="9745" max="9746" width="8.28515625" customWidth="1"/>
    <col min="9747" max="9748" width="7.28515625" customWidth="1"/>
    <col min="9749" max="9750" width="8.28515625" customWidth="1"/>
    <col min="9751" max="9751" width="7.28515625" customWidth="1"/>
    <col min="9752" max="9753" width="8.28515625" customWidth="1"/>
    <col min="9754" max="9755" width="7.28515625" customWidth="1"/>
    <col min="9756" max="9757" width="8.28515625" customWidth="1"/>
    <col min="9758" max="9758" width="3.85546875" customWidth="1"/>
    <col min="9759" max="9759" width="10" customWidth="1"/>
    <col min="9760" max="9760" width="20.7109375" customWidth="1"/>
    <col min="9972" max="9972" width="5.85546875" customWidth="1"/>
    <col min="9973" max="9975" width="25.7109375" customWidth="1"/>
    <col min="9976" max="9977" width="8.28515625" customWidth="1"/>
    <col min="9978" max="9980" width="7.28515625" customWidth="1"/>
    <col min="9981" max="9982" width="8.28515625" customWidth="1"/>
    <col min="9983" max="9985" width="7.28515625" customWidth="1"/>
    <col min="9986" max="9987" width="8.28515625" customWidth="1"/>
    <col min="9988" max="9989" width="7.28515625" customWidth="1"/>
    <col min="9990" max="9991" width="8.28515625" customWidth="1"/>
    <col min="9992" max="9992" width="7.28515625" customWidth="1"/>
    <col min="9993" max="9994" width="8.28515625" customWidth="1"/>
    <col min="9995" max="9995" width="4.42578125" customWidth="1"/>
    <col min="9996" max="9997" width="8.28515625" customWidth="1"/>
    <col min="9998" max="10000" width="7.28515625" customWidth="1"/>
    <col min="10001" max="10002" width="8.28515625" customWidth="1"/>
    <col min="10003" max="10004" width="7.28515625" customWidth="1"/>
    <col min="10005" max="10006" width="8.28515625" customWidth="1"/>
    <col min="10007" max="10007" width="7.28515625" customWidth="1"/>
    <col min="10008" max="10009" width="8.28515625" customWidth="1"/>
    <col min="10010" max="10011" width="7.28515625" customWidth="1"/>
    <col min="10012" max="10013" width="8.28515625" customWidth="1"/>
    <col min="10014" max="10014" width="3.85546875" customWidth="1"/>
    <col min="10015" max="10015" width="10" customWidth="1"/>
    <col min="10016" max="10016" width="20.7109375" customWidth="1"/>
    <col min="10228" max="10228" width="5.85546875" customWidth="1"/>
    <col min="10229" max="10231" width="25.7109375" customWidth="1"/>
    <col min="10232" max="10233" width="8.28515625" customWidth="1"/>
    <col min="10234" max="10236" width="7.28515625" customWidth="1"/>
    <col min="10237" max="10238" width="8.28515625" customWidth="1"/>
    <col min="10239" max="10241" width="7.28515625" customWidth="1"/>
    <col min="10242" max="10243" width="8.28515625" customWidth="1"/>
    <col min="10244" max="10245" width="7.28515625" customWidth="1"/>
    <col min="10246" max="10247" width="8.28515625" customWidth="1"/>
    <col min="10248" max="10248" width="7.28515625" customWidth="1"/>
    <col min="10249" max="10250" width="8.28515625" customWidth="1"/>
    <col min="10251" max="10251" width="4.42578125" customWidth="1"/>
    <col min="10252" max="10253" width="8.28515625" customWidth="1"/>
    <col min="10254" max="10256" width="7.28515625" customWidth="1"/>
    <col min="10257" max="10258" width="8.28515625" customWidth="1"/>
    <col min="10259" max="10260" width="7.28515625" customWidth="1"/>
    <col min="10261" max="10262" width="8.28515625" customWidth="1"/>
    <col min="10263" max="10263" width="7.28515625" customWidth="1"/>
    <col min="10264" max="10265" width="8.28515625" customWidth="1"/>
    <col min="10266" max="10267" width="7.28515625" customWidth="1"/>
    <col min="10268" max="10269" width="8.28515625" customWidth="1"/>
    <col min="10270" max="10270" width="3.85546875" customWidth="1"/>
    <col min="10271" max="10271" width="10" customWidth="1"/>
    <col min="10272" max="10272" width="20.7109375" customWidth="1"/>
    <col min="10484" max="10484" width="5.85546875" customWidth="1"/>
    <col min="10485" max="10487" width="25.7109375" customWidth="1"/>
    <col min="10488" max="10489" width="8.28515625" customWidth="1"/>
    <col min="10490" max="10492" width="7.28515625" customWidth="1"/>
    <col min="10493" max="10494" width="8.28515625" customWidth="1"/>
    <col min="10495" max="10497" width="7.28515625" customWidth="1"/>
    <col min="10498" max="10499" width="8.28515625" customWidth="1"/>
    <col min="10500" max="10501" width="7.28515625" customWidth="1"/>
    <col min="10502" max="10503" width="8.28515625" customWidth="1"/>
    <col min="10504" max="10504" width="7.28515625" customWidth="1"/>
    <col min="10505" max="10506" width="8.28515625" customWidth="1"/>
    <col min="10507" max="10507" width="4.42578125" customWidth="1"/>
    <col min="10508" max="10509" width="8.28515625" customWidth="1"/>
    <col min="10510" max="10512" width="7.28515625" customWidth="1"/>
    <col min="10513" max="10514" width="8.28515625" customWidth="1"/>
    <col min="10515" max="10516" width="7.28515625" customWidth="1"/>
    <col min="10517" max="10518" width="8.28515625" customWidth="1"/>
    <col min="10519" max="10519" width="7.28515625" customWidth="1"/>
    <col min="10520" max="10521" width="8.28515625" customWidth="1"/>
    <col min="10522" max="10523" width="7.28515625" customWidth="1"/>
    <col min="10524" max="10525" width="8.28515625" customWidth="1"/>
    <col min="10526" max="10526" width="3.85546875" customWidth="1"/>
    <col min="10527" max="10527" width="10" customWidth="1"/>
    <col min="10528" max="10528" width="20.7109375" customWidth="1"/>
    <col min="10740" max="10740" width="5.85546875" customWidth="1"/>
    <col min="10741" max="10743" width="25.7109375" customWidth="1"/>
    <col min="10744" max="10745" width="8.28515625" customWidth="1"/>
    <col min="10746" max="10748" width="7.28515625" customWidth="1"/>
    <col min="10749" max="10750" width="8.28515625" customWidth="1"/>
    <col min="10751" max="10753" width="7.28515625" customWidth="1"/>
    <col min="10754" max="10755" width="8.28515625" customWidth="1"/>
    <col min="10756" max="10757" width="7.28515625" customWidth="1"/>
    <col min="10758" max="10759" width="8.28515625" customWidth="1"/>
    <col min="10760" max="10760" width="7.28515625" customWidth="1"/>
    <col min="10761" max="10762" width="8.28515625" customWidth="1"/>
    <col min="10763" max="10763" width="4.42578125" customWidth="1"/>
    <col min="10764" max="10765" width="8.28515625" customWidth="1"/>
    <col min="10766" max="10768" width="7.28515625" customWidth="1"/>
    <col min="10769" max="10770" width="8.28515625" customWidth="1"/>
    <col min="10771" max="10772" width="7.28515625" customWidth="1"/>
    <col min="10773" max="10774" width="8.28515625" customWidth="1"/>
    <col min="10775" max="10775" width="7.28515625" customWidth="1"/>
    <col min="10776" max="10777" width="8.28515625" customWidth="1"/>
    <col min="10778" max="10779" width="7.28515625" customWidth="1"/>
    <col min="10780" max="10781" width="8.28515625" customWidth="1"/>
    <col min="10782" max="10782" width="3.85546875" customWidth="1"/>
    <col min="10783" max="10783" width="10" customWidth="1"/>
    <col min="10784" max="10784" width="20.7109375" customWidth="1"/>
    <col min="10996" max="10996" width="5.85546875" customWidth="1"/>
    <col min="10997" max="10999" width="25.7109375" customWidth="1"/>
    <col min="11000" max="11001" width="8.28515625" customWidth="1"/>
    <col min="11002" max="11004" width="7.28515625" customWidth="1"/>
    <col min="11005" max="11006" width="8.28515625" customWidth="1"/>
    <col min="11007" max="11009" width="7.28515625" customWidth="1"/>
    <col min="11010" max="11011" width="8.28515625" customWidth="1"/>
    <col min="11012" max="11013" width="7.28515625" customWidth="1"/>
    <col min="11014" max="11015" width="8.28515625" customWidth="1"/>
    <col min="11016" max="11016" width="7.28515625" customWidth="1"/>
    <col min="11017" max="11018" width="8.28515625" customWidth="1"/>
    <col min="11019" max="11019" width="4.42578125" customWidth="1"/>
    <col min="11020" max="11021" width="8.28515625" customWidth="1"/>
    <col min="11022" max="11024" width="7.28515625" customWidth="1"/>
    <col min="11025" max="11026" width="8.28515625" customWidth="1"/>
    <col min="11027" max="11028" width="7.28515625" customWidth="1"/>
    <col min="11029" max="11030" width="8.28515625" customWidth="1"/>
    <col min="11031" max="11031" width="7.28515625" customWidth="1"/>
    <col min="11032" max="11033" width="8.28515625" customWidth="1"/>
    <col min="11034" max="11035" width="7.28515625" customWidth="1"/>
    <col min="11036" max="11037" width="8.28515625" customWidth="1"/>
    <col min="11038" max="11038" width="3.85546875" customWidth="1"/>
    <col min="11039" max="11039" width="10" customWidth="1"/>
    <col min="11040" max="11040" width="20.7109375" customWidth="1"/>
    <col min="11252" max="11252" width="5.85546875" customWidth="1"/>
    <col min="11253" max="11255" width="25.7109375" customWidth="1"/>
    <col min="11256" max="11257" width="8.28515625" customWidth="1"/>
    <col min="11258" max="11260" width="7.28515625" customWidth="1"/>
    <col min="11261" max="11262" width="8.28515625" customWidth="1"/>
    <col min="11263" max="11265" width="7.28515625" customWidth="1"/>
    <col min="11266" max="11267" width="8.28515625" customWidth="1"/>
    <col min="11268" max="11269" width="7.28515625" customWidth="1"/>
    <col min="11270" max="11271" width="8.28515625" customWidth="1"/>
    <col min="11272" max="11272" width="7.28515625" customWidth="1"/>
    <col min="11273" max="11274" width="8.28515625" customWidth="1"/>
    <col min="11275" max="11275" width="4.42578125" customWidth="1"/>
    <col min="11276" max="11277" width="8.28515625" customWidth="1"/>
    <col min="11278" max="11280" width="7.28515625" customWidth="1"/>
    <col min="11281" max="11282" width="8.28515625" customWidth="1"/>
    <col min="11283" max="11284" width="7.28515625" customWidth="1"/>
    <col min="11285" max="11286" width="8.28515625" customWidth="1"/>
    <col min="11287" max="11287" width="7.28515625" customWidth="1"/>
    <col min="11288" max="11289" width="8.28515625" customWidth="1"/>
    <col min="11290" max="11291" width="7.28515625" customWidth="1"/>
    <col min="11292" max="11293" width="8.28515625" customWidth="1"/>
    <col min="11294" max="11294" width="3.85546875" customWidth="1"/>
    <col min="11295" max="11295" width="10" customWidth="1"/>
    <col min="11296" max="11296" width="20.7109375" customWidth="1"/>
    <col min="11508" max="11508" width="5.85546875" customWidth="1"/>
    <col min="11509" max="11511" width="25.7109375" customWidth="1"/>
    <col min="11512" max="11513" width="8.28515625" customWidth="1"/>
    <col min="11514" max="11516" width="7.28515625" customWidth="1"/>
    <col min="11517" max="11518" width="8.28515625" customWidth="1"/>
    <col min="11519" max="11521" width="7.28515625" customWidth="1"/>
    <col min="11522" max="11523" width="8.28515625" customWidth="1"/>
    <col min="11524" max="11525" width="7.28515625" customWidth="1"/>
    <col min="11526" max="11527" width="8.28515625" customWidth="1"/>
    <col min="11528" max="11528" width="7.28515625" customWidth="1"/>
    <col min="11529" max="11530" width="8.28515625" customWidth="1"/>
    <col min="11531" max="11531" width="4.42578125" customWidth="1"/>
    <col min="11532" max="11533" width="8.28515625" customWidth="1"/>
    <col min="11534" max="11536" width="7.28515625" customWidth="1"/>
    <col min="11537" max="11538" width="8.28515625" customWidth="1"/>
    <col min="11539" max="11540" width="7.28515625" customWidth="1"/>
    <col min="11541" max="11542" width="8.28515625" customWidth="1"/>
    <col min="11543" max="11543" width="7.28515625" customWidth="1"/>
    <col min="11544" max="11545" width="8.28515625" customWidth="1"/>
    <col min="11546" max="11547" width="7.28515625" customWidth="1"/>
    <col min="11548" max="11549" width="8.28515625" customWidth="1"/>
    <col min="11550" max="11550" width="3.85546875" customWidth="1"/>
    <col min="11551" max="11551" width="10" customWidth="1"/>
    <col min="11552" max="11552" width="20.7109375" customWidth="1"/>
    <col min="11764" max="11764" width="5.85546875" customWidth="1"/>
    <col min="11765" max="11767" width="25.7109375" customWidth="1"/>
    <col min="11768" max="11769" width="8.28515625" customWidth="1"/>
    <col min="11770" max="11772" width="7.28515625" customWidth="1"/>
    <col min="11773" max="11774" width="8.28515625" customWidth="1"/>
    <col min="11775" max="11777" width="7.28515625" customWidth="1"/>
    <col min="11778" max="11779" width="8.28515625" customWidth="1"/>
    <col min="11780" max="11781" width="7.28515625" customWidth="1"/>
    <col min="11782" max="11783" width="8.28515625" customWidth="1"/>
    <col min="11784" max="11784" width="7.28515625" customWidth="1"/>
    <col min="11785" max="11786" width="8.28515625" customWidth="1"/>
    <col min="11787" max="11787" width="4.42578125" customWidth="1"/>
    <col min="11788" max="11789" width="8.28515625" customWidth="1"/>
    <col min="11790" max="11792" width="7.28515625" customWidth="1"/>
    <col min="11793" max="11794" width="8.28515625" customWidth="1"/>
    <col min="11795" max="11796" width="7.28515625" customWidth="1"/>
    <col min="11797" max="11798" width="8.28515625" customWidth="1"/>
    <col min="11799" max="11799" width="7.28515625" customWidth="1"/>
    <col min="11800" max="11801" width="8.28515625" customWidth="1"/>
    <col min="11802" max="11803" width="7.28515625" customWidth="1"/>
    <col min="11804" max="11805" width="8.28515625" customWidth="1"/>
    <col min="11806" max="11806" width="3.85546875" customWidth="1"/>
    <col min="11807" max="11807" width="10" customWidth="1"/>
    <col min="11808" max="11808" width="20.7109375" customWidth="1"/>
    <col min="12020" max="12020" width="5.85546875" customWidth="1"/>
    <col min="12021" max="12023" width="25.7109375" customWidth="1"/>
    <col min="12024" max="12025" width="8.28515625" customWidth="1"/>
    <col min="12026" max="12028" width="7.28515625" customWidth="1"/>
    <col min="12029" max="12030" width="8.28515625" customWidth="1"/>
    <col min="12031" max="12033" width="7.28515625" customWidth="1"/>
    <col min="12034" max="12035" width="8.28515625" customWidth="1"/>
    <col min="12036" max="12037" width="7.28515625" customWidth="1"/>
    <col min="12038" max="12039" width="8.28515625" customWidth="1"/>
    <col min="12040" max="12040" width="7.28515625" customWidth="1"/>
    <col min="12041" max="12042" width="8.28515625" customWidth="1"/>
    <col min="12043" max="12043" width="4.42578125" customWidth="1"/>
    <col min="12044" max="12045" width="8.28515625" customWidth="1"/>
    <col min="12046" max="12048" width="7.28515625" customWidth="1"/>
    <col min="12049" max="12050" width="8.28515625" customWidth="1"/>
    <col min="12051" max="12052" width="7.28515625" customWidth="1"/>
    <col min="12053" max="12054" width="8.28515625" customWidth="1"/>
    <col min="12055" max="12055" width="7.28515625" customWidth="1"/>
    <col min="12056" max="12057" width="8.28515625" customWidth="1"/>
    <col min="12058" max="12059" width="7.28515625" customWidth="1"/>
    <col min="12060" max="12061" width="8.28515625" customWidth="1"/>
    <col min="12062" max="12062" width="3.85546875" customWidth="1"/>
    <col min="12063" max="12063" width="10" customWidth="1"/>
    <col min="12064" max="12064" width="20.7109375" customWidth="1"/>
    <col min="12276" max="12276" width="5.85546875" customWidth="1"/>
    <col min="12277" max="12279" width="25.7109375" customWidth="1"/>
    <col min="12280" max="12281" width="8.28515625" customWidth="1"/>
    <col min="12282" max="12284" width="7.28515625" customWidth="1"/>
    <col min="12285" max="12286" width="8.28515625" customWidth="1"/>
    <col min="12287" max="12289" width="7.28515625" customWidth="1"/>
    <col min="12290" max="12291" width="8.28515625" customWidth="1"/>
    <col min="12292" max="12293" width="7.28515625" customWidth="1"/>
    <col min="12294" max="12295" width="8.28515625" customWidth="1"/>
    <col min="12296" max="12296" width="7.28515625" customWidth="1"/>
    <col min="12297" max="12298" width="8.28515625" customWidth="1"/>
    <col min="12299" max="12299" width="4.42578125" customWidth="1"/>
    <col min="12300" max="12301" width="8.28515625" customWidth="1"/>
    <col min="12302" max="12304" width="7.28515625" customWidth="1"/>
    <col min="12305" max="12306" width="8.28515625" customWidth="1"/>
    <col min="12307" max="12308" width="7.28515625" customWidth="1"/>
    <col min="12309" max="12310" width="8.28515625" customWidth="1"/>
    <col min="12311" max="12311" width="7.28515625" customWidth="1"/>
    <col min="12312" max="12313" width="8.28515625" customWidth="1"/>
    <col min="12314" max="12315" width="7.28515625" customWidth="1"/>
    <col min="12316" max="12317" width="8.28515625" customWidth="1"/>
    <col min="12318" max="12318" width="3.85546875" customWidth="1"/>
    <col min="12319" max="12319" width="10" customWidth="1"/>
    <col min="12320" max="12320" width="20.7109375" customWidth="1"/>
    <col min="12532" max="12532" width="5.85546875" customWidth="1"/>
    <col min="12533" max="12535" width="25.7109375" customWidth="1"/>
    <col min="12536" max="12537" width="8.28515625" customWidth="1"/>
    <col min="12538" max="12540" width="7.28515625" customWidth="1"/>
    <col min="12541" max="12542" width="8.28515625" customWidth="1"/>
    <col min="12543" max="12545" width="7.28515625" customWidth="1"/>
    <col min="12546" max="12547" width="8.28515625" customWidth="1"/>
    <col min="12548" max="12549" width="7.28515625" customWidth="1"/>
    <col min="12550" max="12551" width="8.28515625" customWidth="1"/>
    <col min="12552" max="12552" width="7.28515625" customWidth="1"/>
    <col min="12553" max="12554" width="8.28515625" customWidth="1"/>
    <col min="12555" max="12555" width="4.42578125" customWidth="1"/>
    <col min="12556" max="12557" width="8.28515625" customWidth="1"/>
    <col min="12558" max="12560" width="7.28515625" customWidth="1"/>
    <col min="12561" max="12562" width="8.28515625" customWidth="1"/>
    <col min="12563" max="12564" width="7.28515625" customWidth="1"/>
    <col min="12565" max="12566" width="8.28515625" customWidth="1"/>
    <col min="12567" max="12567" width="7.28515625" customWidth="1"/>
    <col min="12568" max="12569" width="8.28515625" customWidth="1"/>
    <col min="12570" max="12571" width="7.28515625" customWidth="1"/>
    <col min="12572" max="12573" width="8.28515625" customWidth="1"/>
    <col min="12574" max="12574" width="3.85546875" customWidth="1"/>
    <col min="12575" max="12575" width="10" customWidth="1"/>
    <col min="12576" max="12576" width="20.7109375" customWidth="1"/>
    <col min="12788" max="12788" width="5.85546875" customWidth="1"/>
    <col min="12789" max="12791" width="25.7109375" customWidth="1"/>
    <col min="12792" max="12793" width="8.28515625" customWidth="1"/>
    <col min="12794" max="12796" width="7.28515625" customWidth="1"/>
    <col min="12797" max="12798" width="8.28515625" customWidth="1"/>
    <col min="12799" max="12801" width="7.28515625" customWidth="1"/>
    <col min="12802" max="12803" width="8.28515625" customWidth="1"/>
    <col min="12804" max="12805" width="7.28515625" customWidth="1"/>
    <col min="12806" max="12807" width="8.28515625" customWidth="1"/>
    <col min="12808" max="12808" width="7.28515625" customWidth="1"/>
    <col min="12809" max="12810" width="8.28515625" customWidth="1"/>
    <col min="12811" max="12811" width="4.42578125" customWidth="1"/>
    <col min="12812" max="12813" width="8.28515625" customWidth="1"/>
    <col min="12814" max="12816" width="7.28515625" customWidth="1"/>
    <col min="12817" max="12818" width="8.28515625" customWidth="1"/>
    <col min="12819" max="12820" width="7.28515625" customWidth="1"/>
    <col min="12821" max="12822" width="8.28515625" customWidth="1"/>
    <col min="12823" max="12823" width="7.28515625" customWidth="1"/>
    <col min="12824" max="12825" width="8.28515625" customWidth="1"/>
    <col min="12826" max="12827" width="7.28515625" customWidth="1"/>
    <col min="12828" max="12829" width="8.28515625" customWidth="1"/>
    <col min="12830" max="12830" width="3.85546875" customWidth="1"/>
    <col min="12831" max="12831" width="10" customWidth="1"/>
    <col min="12832" max="12832" width="20.7109375" customWidth="1"/>
    <col min="13044" max="13044" width="5.85546875" customWidth="1"/>
    <col min="13045" max="13047" width="25.7109375" customWidth="1"/>
    <col min="13048" max="13049" width="8.28515625" customWidth="1"/>
    <col min="13050" max="13052" width="7.28515625" customWidth="1"/>
    <col min="13053" max="13054" width="8.28515625" customWidth="1"/>
    <col min="13055" max="13057" width="7.28515625" customWidth="1"/>
    <col min="13058" max="13059" width="8.28515625" customWidth="1"/>
    <col min="13060" max="13061" width="7.28515625" customWidth="1"/>
    <col min="13062" max="13063" width="8.28515625" customWidth="1"/>
    <col min="13064" max="13064" width="7.28515625" customWidth="1"/>
    <col min="13065" max="13066" width="8.28515625" customWidth="1"/>
    <col min="13067" max="13067" width="4.42578125" customWidth="1"/>
    <col min="13068" max="13069" width="8.28515625" customWidth="1"/>
    <col min="13070" max="13072" width="7.28515625" customWidth="1"/>
    <col min="13073" max="13074" width="8.28515625" customWidth="1"/>
    <col min="13075" max="13076" width="7.28515625" customWidth="1"/>
    <col min="13077" max="13078" width="8.28515625" customWidth="1"/>
    <col min="13079" max="13079" width="7.28515625" customWidth="1"/>
    <col min="13080" max="13081" width="8.28515625" customWidth="1"/>
    <col min="13082" max="13083" width="7.28515625" customWidth="1"/>
    <col min="13084" max="13085" width="8.28515625" customWidth="1"/>
    <col min="13086" max="13086" width="3.85546875" customWidth="1"/>
    <col min="13087" max="13087" width="10" customWidth="1"/>
    <col min="13088" max="13088" width="20.7109375" customWidth="1"/>
    <col min="13300" max="13300" width="5.85546875" customWidth="1"/>
    <col min="13301" max="13303" width="25.7109375" customWidth="1"/>
    <col min="13304" max="13305" width="8.28515625" customWidth="1"/>
    <col min="13306" max="13308" width="7.28515625" customWidth="1"/>
    <col min="13309" max="13310" width="8.28515625" customWidth="1"/>
    <col min="13311" max="13313" width="7.28515625" customWidth="1"/>
    <col min="13314" max="13315" width="8.28515625" customWidth="1"/>
    <col min="13316" max="13317" width="7.28515625" customWidth="1"/>
    <col min="13318" max="13319" width="8.28515625" customWidth="1"/>
    <col min="13320" max="13320" width="7.28515625" customWidth="1"/>
    <col min="13321" max="13322" width="8.28515625" customWidth="1"/>
    <col min="13323" max="13323" width="4.42578125" customWidth="1"/>
    <col min="13324" max="13325" width="8.28515625" customWidth="1"/>
    <col min="13326" max="13328" width="7.28515625" customWidth="1"/>
    <col min="13329" max="13330" width="8.28515625" customWidth="1"/>
    <col min="13331" max="13332" width="7.28515625" customWidth="1"/>
    <col min="13333" max="13334" width="8.28515625" customWidth="1"/>
    <col min="13335" max="13335" width="7.28515625" customWidth="1"/>
    <col min="13336" max="13337" width="8.28515625" customWidth="1"/>
    <col min="13338" max="13339" width="7.28515625" customWidth="1"/>
    <col min="13340" max="13341" width="8.28515625" customWidth="1"/>
    <col min="13342" max="13342" width="3.85546875" customWidth="1"/>
    <col min="13343" max="13343" width="10" customWidth="1"/>
    <col min="13344" max="13344" width="20.7109375" customWidth="1"/>
    <col min="13556" max="13556" width="5.85546875" customWidth="1"/>
    <col min="13557" max="13559" width="25.7109375" customWidth="1"/>
    <col min="13560" max="13561" width="8.28515625" customWidth="1"/>
    <col min="13562" max="13564" width="7.28515625" customWidth="1"/>
    <col min="13565" max="13566" width="8.28515625" customWidth="1"/>
    <col min="13567" max="13569" width="7.28515625" customWidth="1"/>
    <col min="13570" max="13571" width="8.28515625" customWidth="1"/>
    <col min="13572" max="13573" width="7.28515625" customWidth="1"/>
    <col min="13574" max="13575" width="8.28515625" customWidth="1"/>
    <col min="13576" max="13576" width="7.28515625" customWidth="1"/>
    <col min="13577" max="13578" width="8.28515625" customWidth="1"/>
    <col min="13579" max="13579" width="4.42578125" customWidth="1"/>
    <col min="13580" max="13581" width="8.28515625" customWidth="1"/>
    <col min="13582" max="13584" width="7.28515625" customWidth="1"/>
    <col min="13585" max="13586" width="8.28515625" customWidth="1"/>
    <col min="13587" max="13588" width="7.28515625" customWidth="1"/>
    <col min="13589" max="13590" width="8.28515625" customWidth="1"/>
    <col min="13591" max="13591" width="7.28515625" customWidth="1"/>
    <col min="13592" max="13593" width="8.28515625" customWidth="1"/>
    <col min="13594" max="13595" width="7.28515625" customWidth="1"/>
    <col min="13596" max="13597" width="8.28515625" customWidth="1"/>
    <col min="13598" max="13598" width="3.85546875" customWidth="1"/>
    <col min="13599" max="13599" width="10" customWidth="1"/>
    <col min="13600" max="13600" width="20.7109375" customWidth="1"/>
    <col min="13812" max="13812" width="5.85546875" customWidth="1"/>
    <col min="13813" max="13815" width="25.7109375" customWidth="1"/>
    <col min="13816" max="13817" width="8.28515625" customWidth="1"/>
    <col min="13818" max="13820" width="7.28515625" customWidth="1"/>
    <col min="13821" max="13822" width="8.28515625" customWidth="1"/>
    <col min="13823" max="13825" width="7.28515625" customWidth="1"/>
    <col min="13826" max="13827" width="8.28515625" customWidth="1"/>
    <col min="13828" max="13829" width="7.28515625" customWidth="1"/>
    <col min="13830" max="13831" width="8.28515625" customWidth="1"/>
    <col min="13832" max="13832" width="7.28515625" customWidth="1"/>
    <col min="13833" max="13834" width="8.28515625" customWidth="1"/>
    <col min="13835" max="13835" width="4.42578125" customWidth="1"/>
    <col min="13836" max="13837" width="8.28515625" customWidth="1"/>
    <col min="13838" max="13840" width="7.28515625" customWidth="1"/>
    <col min="13841" max="13842" width="8.28515625" customWidth="1"/>
    <col min="13843" max="13844" width="7.28515625" customWidth="1"/>
    <col min="13845" max="13846" width="8.28515625" customWidth="1"/>
    <col min="13847" max="13847" width="7.28515625" customWidth="1"/>
    <col min="13848" max="13849" width="8.28515625" customWidth="1"/>
    <col min="13850" max="13851" width="7.28515625" customWidth="1"/>
    <col min="13852" max="13853" width="8.28515625" customWidth="1"/>
    <col min="13854" max="13854" width="3.85546875" customWidth="1"/>
    <col min="13855" max="13855" width="10" customWidth="1"/>
    <col min="13856" max="13856" width="20.7109375" customWidth="1"/>
    <col min="14068" max="14068" width="5.85546875" customWidth="1"/>
    <col min="14069" max="14071" width="25.7109375" customWidth="1"/>
    <col min="14072" max="14073" width="8.28515625" customWidth="1"/>
    <col min="14074" max="14076" width="7.28515625" customWidth="1"/>
    <col min="14077" max="14078" width="8.28515625" customWidth="1"/>
    <col min="14079" max="14081" width="7.28515625" customWidth="1"/>
    <col min="14082" max="14083" width="8.28515625" customWidth="1"/>
    <col min="14084" max="14085" width="7.28515625" customWidth="1"/>
    <col min="14086" max="14087" width="8.28515625" customWidth="1"/>
    <col min="14088" max="14088" width="7.28515625" customWidth="1"/>
    <col min="14089" max="14090" width="8.28515625" customWidth="1"/>
    <col min="14091" max="14091" width="4.42578125" customWidth="1"/>
    <col min="14092" max="14093" width="8.28515625" customWidth="1"/>
    <col min="14094" max="14096" width="7.28515625" customWidth="1"/>
    <col min="14097" max="14098" width="8.28515625" customWidth="1"/>
    <col min="14099" max="14100" width="7.28515625" customWidth="1"/>
    <col min="14101" max="14102" width="8.28515625" customWidth="1"/>
    <col min="14103" max="14103" width="7.28515625" customWidth="1"/>
    <col min="14104" max="14105" width="8.28515625" customWidth="1"/>
    <col min="14106" max="14107" width="7.28515625" customWidth="1"/>
    <col min="14108" max="14109" width="8.28515625" customWidth="1"/>
    <col min="14110" max="14110" width="3.85546875" customWidth="1"/>
    <col min="14111" max="14111" width="10" customWidth="1"/>
    <col min="14112" max="14112" width="20.7109375" customWidth="1"/>
    <col min="14324" max="14324" width="5.85546875" customWidth="1"/>
    <col min="14325" max="14327" width="25.7109375" customWidth="1"/>
    <col min="14328" max="14329" width="8.28515625" customWidth="1"/>
    <col min="14330" max="14332" width="7.28515625" customWidth="1"/>
    <col min="14333" max="14334" width="8.28515625" customWidth="1"/>
    <col min="14335" max="14337" width="7.28515625" customWidth="1"/>
    <col min="14338" max="14339" width="8.28515625" customWidth="1"/>
    <col min="14340" max="14341" width="7.28515625" customWidth="1"/>
    <col min="14342" max="14343" width="8.28515625" customWidth="1"/>
    <col min="14344" max="14344" width="7.28515625" customWidth="1"/>
    <col min="14345" max="14346" width="8.28515625" customWidth="1"/>
    <col min="14347" max="14347" width="4.42578125" customWidth="1"/>
    <col min="14348" max="14349" width="8.28515625" customWidth="1"/>
    <col min="14350" max="14352" width="7.28515625" customWidth="1"/>
    <col min="14353" max="14354" width="8.28515625" customWidth="1"/>
    <col min="14355" max="14356" width="7.28515625" customWidth="1"/>
    <col min="14357" max="14358" width="8.28515625" customWidth="1"/>
    <col min="14359" max="14359" width="7.28515625" customWidth="1"/>
    <col min="14360" max="14361" width="8.28515625" customWidth="1"/>
    <col min="14362" max="14363" width="7.28515625" customWidth="1"/>
    <col min="14364" max="14365" width="8.28515625" customWidth="1"/>
    <col min="14366" max="14366" width="3.85546875" customWidth="1"/>
    <col min="14367" max="14367" width="10" customWidth="1"/>
    <col min="14368" max="14368" width="20.7109375" customWidth="1"/>
    <col min="14580" max="14580" width="5.85546875" customWidth="1"/>
    <col min="14581" max="14583" width="25.7109375" customWidth="1"/>
    <col min="14584" max="14585" width="8.28515625" customWidth="1"/>
    <col min="14586" max="14588" width="7.28515625" customWidth="1"/>
    <col min="14589" max="14590" width="8.28515625" customWidth="1"/>
    <col min="14591" max="14593" width="7.28515625" customWidth="1"/>
    <col min="14594" max="14595" width="8.28515625" customWidth="1"/>
    <col min="14596" max="14597" width="7.28515625" customWidth="1"/>
    <col min="14598" max="14599" width="8.28515625" customWidth="1"/>
    <col min="14600" max="14600" width="7.28515625" customWidth="1"/>
    <col min="14601" max="14602" width="8.28515625" customWidth="1"/>
    <col min="14603" max="14603" width="4.42578125" customWidth="1"/>
    <col min="14604" max="14605" width="8.28515625" customWidth="1"/>
    <col min="14606" max="14608" width="7.28515625" customWidth="1"/>
    <col min="14609" max="14610" width="8.28515625" customWidth="1"/>
    <col min="14611" max="14612" width="7.28515625" customWidth="1"/>
    <col min="14613" max="14614" width="8.28515625" customWidth="1"/>
    <col min="14615" max="14615" width="7.28515625" customWidth="1"/>
    <col min="14616" max="14617" width="8.28515625" customWidth="1"/>
    <col min="14618" max="14619" width="7.28515625" customWidth="1"/>
    <col min="14620" max="14621" width="8.28515625" customWidth="1"/>
    <col min="14622" max="14622" width="3.85546875" customWidth="1"/>
    <col min="14623" max="14623" width="10" customWidth="1"/>
    <col min="14624" max="14624" width="20.7109375" customWidth="1"/>
    <col min="14836" max="14836" width="5.85546875" customWidth="1"/>
    <col min="14837" max="14839" width="25.7109375" customWidth="1"/>
    <col min="14840" max="14841" width="8.28515625" customWidth="1"/>
    <col min="14842" max="14844" width="7.28515625" customWidth="1"/>
    <col min="14845" max="14846" width="8.28515625" customWidth="1"/>
    <col min="14847" max="14849" width="7.28515625" customWidth="1"/>
    <col min="14850" max="14851" width="8.28515625" customWidth="1"/>
    <col min="14852" max="14853" width="7.28515625" customWidth="1"/>
    <col min="14854" max="14855" width="8.28515625" customWidth="1"/>
    <col min="14856" max="14856" width="7.28515625" customWidth="1"/>
    <col min="14857" max="14858" width="8.28515625" customWidth="1"/>
    <col min="14859" max="14859" width="4.42578125" customWidth="1"/>
    <col min="14860" max="14861" width="8.28515625" customWidth="1"/>
    <col min="14862" max="14864" width="7.28515625" customWidth="1"/>
    <col min="14865" max="14866" width="8.28515625" customWidth="1"/>
    <col min="14867" max="14868" width="7.28515625" customWidth="1"/>
    <col min="14869" max="14870" width="8.28515625" customWidth="1"/>
    <col min="14871" max="14871" width="7.28515625" customWidth="1"/>
    <col min="14872" max="14873" width="8.28515625" customWidth="1"/>
    <col min="14874" max="14875" width="7.28515625" customWidth="1"/>
    <col min="14876" max="14877" width="8.28515625" customWidth="1"/>
    <col min="14878" max="14878" width="3.85546875" customWidth="1"/>
    <col min="14879" max="14879" width="10" customWidth="1"/>
    <col min="14880" max="14880" width="20.7109375" customWidth="1"/>
    <col min="15092" max="15092" width="5.85546875" customWidth="1"/>
    <col min="15093" max="15095" width="25.7109375" customWidth="1"/>
    <col min="15096" max="15097" width="8.28515625" customWidth="1"/>
    <col min="15098" max="15100" width="7.28515625" customWidth="1"/>
    <col min="15101" max="15102" width="8.28515625" customWidth="1"/>
    <col min="15103" max="15105" width="7.28515625" customWidth="1"/>
    <col min="15106" max="15107" width="8.28515625" customWidth="1"/>
    <col min="15108" max="15109" width="7.28515625" customWidth="1"/>
    <col min="15110" max="15111" width="8.28515625" customWidth="1"/>
    <col min="15112" max="15112" width="7.28515625" customWidth="1"/>
    <col min="15113" max="15114" width="8.28515625" customWidth="1"/>
    <col min="15115" max="15115" width="4.42578125" customWidth="1"/>
    <col min="15116" max="15117" width="8.28515625" customWidth="1"/>
    <col min="15118" max="15120" width="7.28515625" customWidth="1"/>
    <col min="15121" max="15122" width="8.28515625" customWidth="1"/>
    <col min="15123" max="15124" width="7.28515625" customWidth="1"/>
    <col min="15125" max="15126" width="8.28515625" customWidth="1"/>
    <col min="15127" max="15127" width="7.28515625" customWidth="1"/>
    <col min="15128" max="15129" width="8.28515625" customWidth="1"/>
    <col min="15130" max="15131" width="7.28515625" customWidth="1"/>
    <col min="15132" max="15133" width="8.28515625" customWidth="1"/>
    <col min="15134" max="15134" width="3.85546875" customWidth="1"/>
    <col min="15135" max="15135" width="10" customWidth="1"/>
    <col min="15136" max="15136" width="20.7109375" customWidth="1"/>
    <col min="15348" max="15348" width="5.85546875" customWidth="1"/>
    <col min="15349" max="15351" width="25.7109375" customWidth="1"/>
    <col min="15352" max="15353" width="8.28515625" customWidth="1"/>
    <col min="15354" max="15356" width="7.28515625" customWidth="1"/>
    <col min="15357" max="15358" width="8.28515625" customWidth="1"/>
    <col min="15359" max="15361" width="7.28515625" customWidth="1"/>
    <col min="15362" max="15363" width="8.28515625" customWidth="1"/>
    <col min="15364" max="15365" width="7.28515625" customWidth="1"/>
    <col min="15366" max="15367" width="8.28515625" customWidth="1"/>
    <col min="15368" max="15368" width="7.28515625" customWidth="1"/>
    <col min="15369" max="15370" width="8.28515625" customWidth="1"/>
    <col min="15371" max="15371" width="4.42578125" customWidth="1"/>
    <col min="15372" max="15373" width="8.28515625" customWidth="1"/>
    <col min="15374" max="15376" width="7.28515625" customWidth="1"/>
    <col min="15377" max="15378" width="8.28515625" customWidth="1"/>
    <col min="15379" max="15380" width="7.28515625" customWidth="1"/>
    <col min="15381" max="15382" width="8.28515625" customWidth="1"/>
    <col min="15383" max="15383" width="7.28515625" customWidth="1"/>
    <col min="15384" max="15385" width="8.28515625" customWidth="1"/>
    <col min="15386" max="15387" width="7.28515625" customWidth="1"/>
    <col min="15388" max="15389" width="8.28515625" customWidth="1"/>
    <col min="15390" max="15390" width="3.85546875" customWidth="1"/>
    <col min="15391" max="15391" width="10" customWidth="1"/>
    <col min="15392" max="15392" width="20.7109375" customWidth="1"/>
    <col min="15604" max="15604" width="5.85546875" customWidth="1"/>
    <col min="15605" max="15607" width="25.7109375" customWidth="1"/>
    <col min="15608" max="15609" width="8.28515625" customWidth="1"/>
    <col min="15610" max="15612" width="7.28515625" customWidth="1"/>
    <col min="15613" max="15614" width="8.28515625" customWidth="1"/>
    <col min="15615" max="15617" width="7.28515625" customWidth="1"/>
    <col min="15618" max="15619" width="8.28515625" customWidth="1"/>
    <col min="15620" max="15621" width="7.28515625" customWidth="1"/>
    <col min="15622" max="15623" width="8.28515625" customWidth="1"/>
    <col min="15624" max="15624" width="7.28515625" customWidth="1"/>
    <col min="15625" max="15626" width="8.28515625" customWidth="1"/>
    <col min="15627" max="15627" width="4.42578125" customWidth="1"/>
    <col min="15628" max="15629" width="8.28515625" customWidth="1"/>
    <col min="15630" max="15632" width="7.28515625" customWidth="1"/>
    <col min="15633" max="15634" width="8.28515625" customWidth="1"/>
    <col min="15635" max="15636" width="7.28515625" customWidth="1"/>
    <col min="15637" max="15638" width="8.28515625" customWidth="1"/>
    <col min="15639" max="15639" width="7.28515625" customWidth="1"/>
    <col min="15640" max="15641" width="8.28515625" customWidth="1"/>
    <col min="15642" max="15643" width="7.28515625" customWidth="1"/>
    <col min="15644" max="15645" width="8.28515625" customWidth="1"/>
    <col min="15646" max="15646" width="3.85546875" customWidth="1"/>
    <col min="15647" max="15647" width="10" customWidth="1"/>
    <col min="15648" max="15648" width="20.7109375" customWidth="1"/>
    <col min="15860" max="15860" width="5.85546875" customWidth="1"/>
    <col min="15861" max="15863" width="25.7109375" customWidth="1"/>
    <col min="15864" max="15865" width="8.28515625" customWidth="1"/>
    <col min="15866" max="15868" width="7.28515625" customWidth="1"/>
    <col min="15869" max="15870" width="8.28515625" customWidth="1"/>
    <col min="15871" max="15873" width="7.28515625" customWidth="1"/>
    <col min="15874" max="15875" width="8.28515625" customWidth="1"/>
    <col min="15876" max="15877" width="7.28515625" customWidth="1"/>
    <col min="15878" max="15879" width="8.28515625" customWidth="1"/>
    <col min="15880" max="15880" width="7.28515625" customWidth="1"/>
    <col min="15881" max="15882" width="8.28515625" customWidth="1"/>
    <col min="15883" max="15883" width="4.42578125" customWidth="1"/>
    <col min="15884" max="15885" width="8.28515625" customWidth="1"/>
    <col min="15886" max="15888" width="7.28515625" customWidth="1"/>
    <col min="15889" max="15890" width="8.28515625" customWidth="1"/>
    <col min="15891" max="15892" width="7.28515625" customWidth="1"/>
    <col min="15893" max="15894" width="8.28515625" customWidth="1"/>
    <col min="15895" max="15895" width="7.28515625" customWidth="1"/>
    <col min="15896" max="15897" width="8.28515625" customWidth="1"/>
    <col min="15898" max="15899" width="7.28515625" customWidth="1"/>
    <col min="15900" max="15901" width="8.28515625" customWidth="1"/>
    <col min="15902" max="15902" width="3.85546875" customWidth="1"/>
    <col min="15903" max="15903" width="10" customWidth="1"/>
    <col min="15904" max="15904" width="20.7109375" customWidth="1"/>
    <col min="16116" max="16116" width="5.85546875" customWidth="1"/>
    <col min="16117" max="16119" width="25.7109375" customWidth="1"/>
    <col min="16120" max="16121" width="8.28515625" customWidth="1"/>
    <col min="16122" max="16124" width="7.28515625" customWidth="1"/>
    <col min="16125" max="16126" width="8.28515625" customWidth="1"/>
    <col min="16127" max="16129" width="7.28515625" customWidth="1"/>
    <col min="16130" max="16131" width="8.28515625" customWidth="1"/>
    <col min="16132" max="16133" width="7.28515625" customWidth="1"/>
    <col min="16134" max="16135" width="8.28515625" customWidth="1"/>
    <col min="16136" max="16136" width="7.28515625" customWidth="1"/>
    <col min="16137" max="16138" width="8.28515625" customWidth="1"/>
    <col min="16139" max="16139" width="4.42578125" customWidth="1"/>
    <col min="16140" max="16141" width="8.28515625" customWidth="1"/>
    <col min="16142" max="16144" width="7.28515625" customWidth="1"/>
    <col min="16145" max="16146" width="8.28515625" customWidth="1"/>
    <col min="16147" max="16148" width="7.28515625" customWidth="1"/>
    <col min="16149" max="16150" width="8.28515625" customWidth="1"/>
    <col min="16151" max="16151" width="7.28515625" customWidth="1"/>
    <col min="16152" max="16153" width="8.28515625" customWidth="1"/>
    <col min="16154" max="16155" width="7.28515625" customWidth="1"/>
    <col min="16156" max="16157" width="8.28515625" customWidth="1"/>
    <col min="16158" max="16158" width="3.85546875" customWidth="1"/>
    <col min="16159" max="16159" width="10" customWidth="1"/>
    <col min="16160" max="16160" width="20.7109375" customWidth="1"/>
  </cols>
  <sheetData>
    <row r="1" spans="1:33" s="5" customFormat="1" ht="18.75">
      <c r="A1" s="1" t="s">
        <v>0</v>
      </c>
      <c r="B1" s="1"/>
      <c r="C1" s="1"/>
      <c r="D1" s="2"/>
      <c r="E1" s="2"/>
      <c r="F1" s="3"/>
      <c r="G1" s="36"/>
      <c r="H1" s="37"/>
      <c r="I1" s="37"/>
      <c r="J1" s="36"/>
      <c r="K1" s="36"/>
      <c r="L1" s="37"/>
      <c r="M1" s="37"/>
      <c r="N1" s="36"/>
      <c r="O1" s="36"/>
      <c r="P1" s="37"/>
      <c r="Q1" s="37"/>
      <c r="R1" s="36"/>
      <c r="S1" s="43"/>
      <c r="T1" s="4"/>
      <c r="U1" s="4"/>
      <c r="V1" s="4"/>
      <c r="W1" s="4"/>
      <c r="X1" s="4"/>
      <c r="Y1" s="4"/>
      <c r="Z1" s="37"/>
      <c r="AA1" s="37"/>
      <c r="AB1" s="36"/>
      <c r="AC1" s="37"/>
      <c r="AD1" s="37"/>
      <c r="AE1" s="37"/>
      <c r="AF1" s="37"/>
    </row>
    <row r="2" spans="1:33" s="5" customFormat="1" ht="18.75">
      <c r="A2" s="1" t="s">
        <v>1</v>
      </c>
      <c r="B2" s="1"/>
      <c r="C2" s="1"/>
      <c r="D2" s="2"/>
      <c r="E2" s="2"/>
      <c r="F2" s="3"/>
      <c r="G2" s="36"/>
      <c r="H2" s="37"/>
      <c r="I2" s="37"/>
      <c r="J2" s="36"/>
      <c r="K2" s="36"/>
      <c r="L2" s="37"/>
      <c r="M2" s="37"/>
      <c r="N2" s="36"/>
      <c r="O2" s="36"/>
      <c r="P2" s="37"/>
      <c r="Q2" s="37"/>
      <c r="R2" s="36"/>
      <c r="S2" s="43"/>
      <c r="T2" s="4"/>
      <c r="U2" s="4"/>
      <c r="V2" s="4"/>
      <c r="W2" s="4"/>
      <c r="X2" s="4"/>
      <c r="Y2" s="4"/>
      <c r="Z2" s="37"/>
      <c r="AA2" s="37"/>
      <c r="AB2" s="36"/>
      <c r="AC2" s="37"/>
      <c r="AD2" s="37"/>
      <c r="AE2" s="37"/>
      <c r="AF2" s="37"/>
    </row>
    <row r="3" spans="1:33" s="5" customFormat="1" ht="25.5">
      <c r="A3" s="184" t="s">
        <v>28</v>
      </c>
      <c r="B3" s="184"/>
      <c r="C3" s="184"/>
      <c r="D3" s="184"/>
      <c r="E3" s="184"/>
      <c r="F3" s="184"/>
      <c r="G3" s="36"/>
      <c r="H3" s="37"/>
      <c r="I3" s="37"/>
      <c r="J3" s="36"/>
      <c r="K3" s="36"/>
      <c r="L3" s="26" t="s">
        <v>841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7"/>
      <c r="AD3" s="37"/>
      <c r="AE3" s="37"/>
      <c r="AF3" s="37"/>
    </row>
    <row r="4" spans="1:33" s="5" customFormat="1" ht="25.5">
      <c r="A4" s="6"/>
      <c r="B4" s="7"/>
      <c r="C4" s="7"/>
      <c r="D4" s="37"/>
      <c r="E4" s="37"/>
      <c r="F4" s="36"/>
      <c r="G4" s="36"/>
      <c r="H4" s="37"/>
      <c r="I4" s="37"/>
      <c r="J4" s="36"/>
      <c r="K4" s="36"/>
      <c r="L4" s="37"/>
      <c r="M4" s="37"/>
      <c r="N4" s="185" t="s">
        <v>2</v>
      </c>
      <c r="O4" s="186"/>
      <c r="P4" s="186"/>
      <c r="Q4" s="186"/>
      <c r="R4" s="186"/>
      <c r="S4" s="186"/>
      <c r="T4" s="186"/>
      <c r="U4" s="43"/>
      <c r="V4" s="43"/>
      <c r="W4" s="43"/>
      <c r="X4" s="36"/>
      <c r="Y4" s="36"/>
      <c r="Z4" s="8"/>
      <c r="AA4" s="8"/>
      <c r="AB4" s="8"/>
      <c r="AC4" s="37"/>
      <c r="AD4" s="37"/>
      <c r="AE4" s="37"/>
      <c r="AF4" s="37"/>
    </row>
    <row r="5" spans="1:33" s="5" customFormat="1" ht="18.75">
      <c r="A5" s="187" t="s">
        <v>29</v>
      </c>
      <c r="B5" s="187"/>
      <c r="C5" s="187"/>
      <c r="D5" s="187"/>
      <c r="E5" s="187"/>
      <c r="F5" s="187"/>
      <c r="G5" s="36"/>
      <c r="H5" s="37"/>
      <c r="I5" s="37"/>
      <c r="J5" s="36"/>
      <c r="K5" s="36"/>
      <c r="L5" s="37"/>
      <c r="M5" s="37"/>
      <c r="N5" s="36"/>
      <c r="O5" s="36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88"/>
      <c r="AD5" s="188"/>
      <c r="AE5" s="188"/>
      <c r="AF5" s="188"/>
    </row>
    <row r="6" spans="1:33" s="5" customFormat="1" ht="18.75">
      <c r="A6" s="39"/>
      <c r="B6" s="39"/>
      <c r="C6" s="39"/>
      <c r="D6" s="39"/>
      <c r="E6" s="39"/>
      <c r="F6" s="39"/>
      <c r="G6" s="36"/>
      <c r="H6" s="37"/>
      <c r="I6" s="37"/>
      <c r="J6" s="36"/>
      <c r="K6" s="36"/>
      <c r="L6" s="37"/>
      <c r="M6" s="37"/>
      <c r="N6" s="36"/>
      <c r="O6" s="3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40"/>
      <c r="AD6" s="40"/>
      <c r="AE6" s="40"/>
      <c r="AF6" s="40"/>
    </row>
    <row r="7" spans="1:33" s="13" customFormat="1" ht="15" customHeight="1">
      <c r="A7" s="189" t="s">
        <v>3</v>
      </c>
      <c r="B7" s="190"/>
      <c r="C7" s="190"/>
      <c r="D7" s="10">
        <v>6</v>
      </c>
      <c r="E7" s="191" t="s">
        <v>4</v>
      </c>
      <c r="F7" s="38">
        <v>3</v>
      </c>
      <c r="G7" s="38">
        <v>3</v>
      </c>
      <c r="H7" s="10">
        <v>4</v>
      </c>
      <c r="I7" s="193" t="s">
        <v>9</v>
      </c>
      <c r="J7" s="38">
        <v>2</v>
      </c>
      <c r="K7" s="38">
        <v>2</v>
      </c>
      <c r="L7" s="10">
        <v>5</v>
      </c>
      <c r="M7" s="193" t="s">
        <v>5</v>
      </c>
      <c r="N7" s="38">
        <v>2</v>
      </c>
      <c r="O7" s="38">
        <v>3</v>
      </c>
      <c r="P7" s="10">
        <v>5</v>
      </c>
      <c r="Q7" s="180" t="s">
        <v>6</v>
      </c>
      <c r="R7" s="38">
        <v>2</v>
      </c>
      <c r="S7" s="44">
        <v>3</v>
      </c>
      <c r="T7" s="11">
        <v>2</v>
      </c>
      <c r="U7" s="180" t="s">
        <v>7</v>
      </c>
      <c r="V7" s="48">
        <v>2</v>
      </c>
      <c r="W7" s="50">
        <v>22</v>
      </c>
      <c r="X7" s="183" t="s">
        <v>8</v>
      </c>
      <c r="Y7" s="22"/>
      <c r="Z7" s="10">
        <v>1</v>
      </c>
      <c r="AA7" s="180" t="s">
        <v>9</v>
      </c>
      <c r="AB7" s="38">
        <v>1</v>
      </c>
      <c r="AC7" s="12">
        <v>1</v>
      </c>
      <c r="AD7" s="181" t="s">
        <v>11</v>
      </c>
      <c r="AE7" s="31"/>
      <c r="AF7" s="182" t="s">
        <v>12</v>
      </c>
      <c r="AG7" s="177" t="s">
        <v>13</v>
      </c>
    </row>
    <row r="8" spans="1:33" s="16" customFormat="1" ht="35.25">
      <c r="A8" s="14" t="s">
        <v>14</v>
      </c>
      <c r="B8" s="14" t="s">
        <v>15</v>
      </c>
      <c r="C8" s="14" t="s">
        <v>80</v>
      </c>
      <c r="D8" s="41" t="s">
        <v>16</v>
      </c>
      <c r="E8" s="192"/>
      <c r="F8" s="15" t="s">
        <v>78</v>
      </c>
      <c r="G8" s="15" t="s">
        <v>79</v>
      </c>
      <c r="H8" s="45" t="s">
        <v>21</v>
      </c>
      <c r="I8" s="194"/>
      <c r="J8" s="15" t="s">
        <v>81</v>
      </c>
      <c r="K8" s="15" t="s">
        <v>82</v>
      </c>
      <c r="L8" s="45" t="s">
        <v>17</v>
      </c>
      <c r="M8" s="194"/>
      <c r="N8" s="15" t="s">
        <v>83</v>
      </c>
      <c r="O8" s="15" t="s">
        <v>84</v>
      </c>
      <c r="P8" s="45" t="s">
        <v>18</v>
      </c>
      <c r="Q8" s="180"/>
      <c r="R8" s="15" t="s">
        <v>85</v>
      </c>
      <c r="S8" s="15" t="s">
        <v>86</v>
      </c>
      <c r="T8" s="45" t="s">
        <v>19</v>
      </c>
      <c r="U8" s="180"/>
      <c r="V8" s="49" t="s">
        <v>87</v>
      </c>
      <c r="W8" s="28" t="s">
        <v>20</v>
      </c>
      <c r="X8" s="183"/>
      <c r="Y8" s="23"/>
      <c r="Z8" s="41" t="s">
        <v>21</v>
      </c>
      <c r="AA8" s="180"/>
      <c r="AB8" s="42" t="s">
        <v>27</v>
      </c>
      <c r="AC8" s="25" t="s">
        <v>24</v>
      </c>
      <c r="AD8" s="181"/>
      <c r="AE8" s="32"/>
      <c r="AF8" s="182"/>
      <c r="AG8" s="178"/>
    </row>
    <row r="9" spans="1:33" s="21" customFormat="1" ht="20.100000000000001" customHeight="1">
      <c r="A9" s="17">
        <v>1</v>
      </c>
      <c r="B9" s="46" t="s">
        <v>31</v>
      </c>
      <c r="C9" s="46" t="s">
        <v>30</v>
      </c>
      <c r="D9" s="19">
        <f>(F9+G9)/2</f>
        <v>9.5</v>
      </c>
      <c r="E9" s="20">
        <f>IF(VALUE(D9)&gt;=10,8,SUM((IF(VALUE(F9)&gt;=10,4,0)),(IF(VALUE(G9)&gt;=10,4,0))))</f>
        <v>4</v>
      </c>
      <c r="F9" s="47">
        <v>8</v>
      </c>
      <c r="G9" s="47">
        <v>11</v>
      </c>
      <c r="H9" s="19">
        <f>(J9+K9)/2</f>
        <v>10</v>
      </c>
      <c r="I9" s="20">
        <f>IF(VALUE(H9)&gt;=10,8,SUM((IF(VALUE(J9)&gt;=10,4,0)),(IF(VALUE(K9)&gt;=10,4,0))))</f>
        <v>8</v>
      </c>
      <c r="J9" s="47">
        <v>10</v>
      </c>
      <c r="K9" s="47">
        <v>10</v>
      </c>
      <c r="L9" s="19">
        <f>((N9*2)+(O9*3))/5</f>
        <v>12.1</v>
      </c>
      <c r="M9" s="20">
        <f>IF(VALUE(L9)&gt;=10,4,SUM((IF(VALUE(N9)&gt;=10,2,0)),(IF(VALUE(O9)&gt;=10,2,0))))</f>
        <v>4</v>
      </c>
      <c r="N9" s="47">
        <v>11.5</v>
      </c>
      <c r="O9" s="47">
        <v>12.5</v>
      </c>
      <c r="P9" s="19">
        <f>((R9*2)+(S9*3))/5</f>
        <v>10.3</v>
      </c>
      <c r="Q9" s="20">
        <f>IF(VALUE(P9)&gt;=10,8,SUM((IF(VALUE(R9)&gt;=10,2,0)),(IF(VALUE(S9)&gt;=10,6,0))))</f>
        <v>8</v>
      </c>
      <c r="R9" s="47">
        <v>10.75</v>
      </c>
      <c r="S9" s="47">
        <v>10</v>
      </c>
      <c r="T9" s="19">
        <f>V9</f>
        <v>18.5</v>
      </c>
      <c r="U9" s="52">
        <f>IF(VALUE(T9)&gt;=10,2,0)</f>
        <v>2</v>
      </c>
      <c r="V9" s="47">
        <v>18.5</v>
      </c>
      <c r="W9" s="51">
        <f>((D9*6)+(H9*4)+(L9*5)+(P9*5)+(T9*2))/22</f>
        <v>11.181818181818182</v>
      </c>
      <c r="X9" s="20">
        <f>IF(W9&gt;=10,30,SUM(E9+I9+M9+Q9+U9))</f>
        <v>30</v>
      </c>
      <c r="Y9" s="23"/>
      <c r="Z9" s="19">
        <f>AB9</f>
        <v>15.5</v>
      </c>
      <c r="AA9" s="20">
        <f>IF(VALUE(Z9)&gt;=10,30,0)</f>
        <v>30</v>
      </c>
      <c r="AB9" s="47">
        <v>15.5</v>
      </c>
      <c r="AC9" s="19">
        <f>Z9</f>
        <v>15.5</v>
      </c>
      <c r="AD9" s="20">
        <f>AA9</f>
        <v>30</v>
      </c>
      <c r="AE9" s="32"/>
      <c r="AF9" s="53" t="str">
        <f>IF((W9&gt;=10)*(AC9&gt;=10),"Admis ( e ) / Session 1","Rattrapage")</f>
        <v>Admis ( e ) / Session 1</v>
      </c>
      <c r="AG9" s="24">
        <f>(X9+AD9)</f>
        <v>60</v>
      </c>
    </row>
    <row r="10" spans="1:33" s="21" customFormat="1" ht="20.100000000000001" customHeight="1">
      <c r="A10" s="17">
        <v>2</v>
      </c>
      <c r="B10" s="46" t="s">
        <v>33</v>
      </c>
      <c r="C10" s="46" t="s">
        <v>32</v>
      </c>
      <c r="D10" s="19">
        <f t="shared" ref="D10:D32" si="0">(F10+G10)/2</f>
        <v>10.75</v>
      </c>
      <c r="E10" s="20">
        <f t="shared" ref="E10:E32" si="1">IF(VALUE(D10)&gt;=10,8,SUM((IF(VALUE(F10)&gt;=10,4,0)),(IF(VALUE(G10)&gt;=10,4,0))))</f>
        <v>8</v>
      </c>
      <c r="F10" s="47">
        <v>10</v>
      </c>
      <c r="G10" s="47">
        <v>11.5</v>
      </c>
      <c r="H10" s="19">
        <f t="shared" ref="H10:H32" si="2">(J10+K10)/2</f>
        <v>10.5</v>
      </c>
      <c r="I10" s="20">
        <f t="shared" ref="I10:I32" si="3">IF(VALUE(H10)&gt;=10,8,SUM((IF(VALUE(J10)&gt;=10,4,0)),(IF(VALUE(K10)&gt;=10,4,0))))</f>
        <v>8</v>
      </c>
      <c r="J10" s="47">
        <v>10</v>
      </c>
      <c r="K10" s="47">
        <v>11</v>
      </c>
      <c r="L10" s="19">
        <f t="shared" ref="L10:L32" si="4">((N10*2)+(O10*3))/5</f>
        <v>12</v>
      </c>
      <c r="M10" s="20">
        <f t="shared" ref="M10:M32" si="5">IF(VALUE(L10)&gt;=10,4,SUM((IF(VALUE(N10)&gt;=10,2,0)),(IF(VALUE(O10)&gt;=10,2,0))))</f>
        <v>4</v>
      </c>
      <c r="N10" s="47">
        <v>12</v>
      </c>
      <c r="O10" s="47">
        <v>12</v>
      </c>
      <c r="P10" s="19">
        <f t="shared" ref="P10:P32" si="6">((R10*2)+(S10*3))/5</f>
        <v>10</v>
      </c>
      <c r="Q10" s="20">
        <f t="shared" ref="Q10:Q32" si="7">IF(VALUE(P10)&gt;=10,8,SUM((IF(VALUE(R10)&gt;=10,2,0)),(IF(VALUE(S10)&gt;=10,6,0))))</f>
        <v>8</v>
      </c>
      <c r="R10" s="47">
        <v>10</v>
      </c>
      <c r="S10" s="47">
        <v>10</v>
      </c>
      <c r="T10" s="19">
        <f t="shared" ref="T10:T32" si="8">V10</f>
        <v>10</v>
      </c>
      <c r="U10" s="52">
        <f t="shared" ref="U10:U32" si="9">IF(VALUE(T10)&gt;=10,2,0)</f>
        <v>2</v>
      </c>
      <c r="V10" s="47">
        <v>10</v>
      </c>
      <c r="W10" s="51">
        <f t="shared" ref="W10:W32" si="10">((D10*6)+(H10*4)+(L10*5)+(P10*5)+(T10*2))/22</f>
        <v>10.75</v>
      </c>
      <c r="X10" s="20">
        <f t="shared" ref="X10:X32" si="11">IF(W10&gt;=10,30,SUM(E10+I10+M10+Q10+U10))</f>
        <v>30</v>
      </c>
      <c r="Y10" s="23"/>
      <c r="Z10" s="19">
        <f t="shared" ref="Z10:Z32" si="12">AB10</f>
        <v>0</v>
      </c>
      <c r="AA10" s="20">
        <f t="shared" ref="AA10:AA32" si="13">IF(VALUE(Z10)&gt;=10,30,0)</f>
        <v>0</v>
      </c>
      <c r="AB10" s="47">
        <v>0</v>
      </c>
      <c r="AC10" s="19">
        <f t="shared" ref="AC10:AC32" si="14">Z10</f>
        <v>0</v>
      </c>
      <c r="AD10" s="20">
        <f t="shared" ref="AD10:AD32" si="15">AA10</f>
        <v>0</v>
      </c>
      <c r="AE10" s="32"/>
      <c r="AF10" s="18" t="str">
        <f t="shared" ref="AF10:AF32" si="16">IF((W10&gt;=10)*(AC10&gt;=10),"Admis ( e ) / Session 1","Rattrapage")</f>
        <v>Rattrapage</v>
      </c>
      <c r="AG10" s="24">
        <f t="shared" ref="AG10:AG32" si="17">(X10+AD10)</f>
        <v>30</v>
      </c>
    </row>
    <row r="11" spans="1:33" s="21" customFormat="1" ht="20.100000000000001" customHeight="1">
      <c r="A11" s="17">
        <v>3</v>
      </c>
      <c r="B11" s="46" t="s">
        <v>35</v>
      </c>
      <c r="C11" s="46" t="s">
        <v>34</v>
      </c>
      <c r="D11" s="19">
        <f t="shared" si="0"/>
        <v>12</v>
      </c>
      <c r="E11" s="20">
        <f t="shared" si="1"/>
        <v>8</v>
      </c>
      <c r="F11" s="47">
        <v>12</v>
      </c>
      <c r="G11" s="47">
        <v>12</v>
      </c>
      <c r="H11" s="19">
        <f t="shared" si="2"/>
        <v>12</v>
      </c>
      <c r="I11" s="20">
        <f t="shared" si="3"/>
        <v>8</v>
      </c>
      <c r="J11" s="47">
        <v>11.5</v>
      </c>
      <c r="K11" s="47">
        <v>12.5</v>
      </c>
      <c r="L11" s="19">
        <f t="shared" si="4"/>
        <v>12.8</v>
      </c>
      <c r="M11" s="20">
        <f t="shared" si="5"/>
        <v>4</v>
      </c>
      <c r="N11" s="47">
        <v>12.5</v>
      </c>
      <c r="O11" s="47">
        <v>13</v>
      </c>
      <c r="P11" s="19">
        <f t="shared" si="6"/>
        <v>12</v>
      </c>
      <c r="Q11" s="20">
        <f t="shared" si="7"/>
        <v>8</v>
      </c>
      <c r="R11" s="47">
        <v>15</v>
      </c>
      <c r="S11" s="47">
        <v>10</v>
      </c>
      <c r="T11" s="19">
        <f t="shared" si="8"/>
        <v>17</v>
      </c>
      <c r="U11" s="52">
        <f t="shared" si="9"/>
        <v>2</v>
      </c>
      <c r="V11" s="47">
        <v>17</v>
      </c>
      <c r="W11" s="51">
        <f t="shared" si="10"/>
        <v>12.636363636363637</v>
      </c>
      <c r="X11" s="20">
        <f t="shared" si="11"/>
        <v>30</v>
      </c>
      <c r="Y11" s="23"/>
      <c r="Z11" s="19">
        <f t="shared" si="12"/>
        <v>16.5</v>
      </c>
      <c r="AA11" s="20">
        <f t="shared" si="13"/>
        <v>30</v>
      </c>
      <c r="AB11" s="47">
        <v>16.5</v>
      </c>
      <c r="AC11" s="19">
        <f t="shared" si="14"/>
        <v>16.5</v>
      </c>
      <c r="AD11" s="20">
        <f t="shared" si="15"/>
        <v>30</v>
      </c>
      <c r="AE11" s="32"/>
      <c r="AF11" s="53" t="str">
        <f t="shared" si="16"/>
        <v>Admis ( e ) / Session 1</v>
      </c>
      <c r="AG11" s="24">
        <f t="shared" si="17"/>
        <v>60</v>
      </c>
    </row>
    <row r="12" spans="1:33" s="21" customFormat="1" ht="20.100000000000001" customHeight="1">
      <c r="A12" s="17">
        <v>4</v>
      </c>
      <c r="B12" s="46" t="s">
        <v>37</v>
      </c>
      <c r="C12" s="46" t="s">
        <v>36</v>
      </c>
      <c r="D12" s="19">
        <f t="shared" si="0"/>
        <v>12.54</v>
      </c>
      <c r="E12" s="20">
        <f t="shared" si="1"/>
        <v>8</v>
      </c>
      <c r="F12" s="47">
        <v>10</v>
      </c>
      <c r="G12" s="47">
        <v>15.08</v>
      </c>
      <c r="H12" s="19">
        <f t="shared" si="2"/>
        <v>10.25</v>
      </c>
      <c r="I12" s="20">
        <f t="shared" si="3"/>
        <v>8</v>
      </c>
      <c r="J12" s="47">
        <v>10</v>
      </c>
      <c r="K12" s="47">
        <v>10.5</v>
      </c>
      <c r="L12" s="19">
        <f t="shared" si="4"/>
        <v>10.1</v>
      </c>
      <c r="M12" s="20">
        <f t="shared" si="5"/>
        <v>4</v>
      </c>
      <c r="N12" s="47">
        <v>9.5</v>
      </c>
      <c r="O12" s="47">
        <v>10.5</v>
      </c>
      <c r="P12" s="19">
        <f t="shared" si="6"/>
        <v>10.6</v>
      </c>
      <c r="Q12" s="20">
        <f t="shared" si="7"/>
        <v>8</v>
      </c>
      <c r="R12" s="47">
        <v>10.75</v>
      </c>
      <c r="S12" s="47">
        <v>10.5</v>
      </c>
      <c r="T12" s="19">
        <f t="shared" si="8"/>
        <v>16.5</v>
      </c>
      <c r="U12" s="52">
        <f t="shared" si="9"/>
        <v>2</v>
      </c>
      <c r="V12" s="47">
        <v>16.5</v>
      </c>
      <c r="W12" s="51">
        <f t="shared" si="10"/>
        <v>11.488181818181818</v>
      </c>
      <c r="X12" s="20">
        <f t="shared" si="11"/>
        <v>30</v>
      </c>
      <c r="Y12" s="23"/>
      <c r="Z12" s="19">
        <f t="shared" si="12"/>
        <v>15</v>
      </c>
      <c r="AA12" s="20">
        <f t="shared" si="13"/>
        <v>30</v>
      </c>
      <c r="AB12" s="47">
        <v>15</v>
      </c>
      <c r="AC12" s="19">
        <f t="shared" si="14"/>
        <v>15</v>
      </c>
      <c r="AD12" s="20">
        <f t="shared" si="15"/>
        <v>30</v>
      </c>
      <c r="AE12" s="32"/>
      <c r="AF12" s="53" t="str">
        <f t="shared" si="16"/>
        <v>Admis ( e ) / Session 1</v>
      </c>
      <c r="AG12" s="24">
        <f t="shared" si="17"/>
        <v>60</v>
      </c>
    </row>
    <row r="13" spans="1:33" s="21" customFormat="1" ht="20.100000000000001" customHeight="1">
      <c r="A13" s="17">
        <v>5</v>
      </c>
      <c r="B13" s="46" t="s">
        <v>39</v>
      </c>
      <c r="C13" s="46" t="s">
        <v>38</v>
      </c>
      <c r="D13" s="19">
        <f t="shared" si="0"/>
        <v>14.29</v>
      </c>
      <c r="E13" s="20">
        <f t="shared" si="1"/>
        <v>8</v>
      </c>
      <c r="F13" s="47">
        <v>12.5</v>
      </c>
      <c r="G13" s="47">
        <v>16.079999999999998</v>
      </c>
      <c r="H13" s="19">
        <f t="shared" si="2"/>
        <v>11</v>
      </c>
      <c r="I13" s="20">
        <f t="shared" si="3"/>
        <v>8</v>
      </c>
      <c r="J13" s="47">
        <v>11</v>
      </c>
      <c r="K13" s="47">
        <v>11</v>
      </c>
      <c r="L13" s="19">
        <f t="shared" si="4"/>
        <v>10.9</v>
      </c>
      <c r="M13" s="20">
        <f t="shared" si="5"/>
        <v>4</v>
      </c>
      <c r="N13" s="47">
        <v>13</v>
      </c>
      <c r="O13" s="47">
        <v>9.5</v>
      </c>
      <c r="P13" s="19">
        <f t="shared" si="6"/>
        <v>12.9</v>
      </c>
      <c r="Q13" s="20">
        <f t="shared" si="7"/>
        <v>8</v>
      </c>
      <c r="R13" s="47">
        <v>12</v>
      </c>
      <c r="S13" s="47">
        <v>13.5</v>
      </c>
      <c r="T13" s="19">
        <f t="shared" si="8"/>
        <v>15.5</v>
      </c>
      <c r="U13" s="52">
        <f t="shared" si="9"/>
        <v>2</v>
      </c>
      <c r="V13" s="47">
        <v>15.5</v>
      </c>
      <c r="W13" s="51">
        <f t="shared" si="10"/>
        <v>12.715454545454547</v>
      </c>
      <c r="X13" s="20">
        <f t="shared" si="11"/>
        <v>30</v>
      </c>
      <c r="Y13" s="23"/>
      <c r="Z13" s="19">
        <f t="shared" si="12"/>
        <v>16.5</v>
      </c>
      <c r="AA13" s="20">
        <f t="shared" si="13"/>
        <v>30</v>
      </c>
      <c r="AB13" s="47">
        <v>16.5</v>
      </c>
      <c r="AC13" s="19">
        <f t="shared" si="14"/>
        <v>16.5</v>
      </c>
      <c r="AD13" s="20">
        <f t="shared" si="15"/>
        <v>30</v>
      </c>
      <c r="AE13" s="32"/>
      <c r="AF13" s="53" t="str">
        <f t="shared" si="16"/>
        <v>Admis ( e ) / Session 1</v>
      </c>
      <c r="AG13" s="24">
        <f t="shared" si="17"/>
        <v>60</v>
      </c>
    </row>
    <row r="14" spans="1:33" s="21" customFormat="1" ht="20.100000000000001" customHeight="1">
      <c r="A14" s="17">
        <v>6</v>
      </c>
      <c r="B14" s="46" t="s">
        <v>41</v>
      </c>
      <c r="C14" s="46" t="s">
        <v>40</v>
      </c>
      <c r="D14" s="19">
        <f t="shared" si="0"/>
        <v>11.5</v>
      </c>
      <c r="E14" s="20">
        <f t="shared" si="1"/>
        <v>8</v>
      </c>
      <c r="F14" s="47">
        <v>10</v>
      </c>
      <c r="G14" s="47">
        <v>13</v>
      </c>
      <c r="H14" s="19">
        <f t="shared" si="2"/>
        <v>9</v>
      </c>
      <c r="I14" s="20">
        <f t="shared" si="3"/>
        <v>4</v>
      </c>
      <c r="J14" s="47">
        <v>8</v>
      </c>
      <c r="K14" s="47">
        <v>10</v>
      </c>
      <c r="L14" s="19">
        <f t="shared" si="4"/>
        <v>12.5</v>
      </c>
      <c r="M14" s="20">
        <f t="shared" si="5"/>
        <v>4</v>
      </c>
      <c r="N14" s="47">
        <v>12.5</v>
      </c>
      <c r="O14" s="47">
        <v>12.5</v>
      </c>
      <c r="P14" s="19">
        <f t="shared" si="6"/>
        <v>10.6</v>
      </c>
      <c r="Q14" s="20">
        <f t="shared" si="7"/>
        <v>8</v>
      </c>
      <c r="R14" s="47">
        <v>10</v>
      </c>
      <c r="S14" s="47">
        <v>11</v>
      </c>
      <c r="T14" s="19">
        <f t="shared" si="8"/>
        <v>13.5</v>
      </c>
      <c r="U14" s="52">
        <f t="shared" si="9"/>
        <v>2</v>
      </c>
      <c r="V14" s="47">
        <v>13.5</v>
      </c>
      <c r="W14" s="51">
        <f t="shared" si="10"/>
        <v>11.25</v>
      </c>
      <c r="X14" s="20">
        <f t="shared" si="11"/>
        <v>30</v>
      </c>
      <c r="Y14" s="23"/>
      <c r="Z14" s="19">
        <f t="shared" si="12"/>
        <v>15</v>
      </c>
      <c r="AA14" s="20">
        <f t="shared" si="13"/>
        <v>30</v>
      </c>
      <c r="AB14" s="47">
        <v>15</v>
      </c>
      <c r="AC14" s="19">
        <f t="shared" si="14"/>
        <v>15</v>
      </c>
      <c r="AD14" s="20">
        <f t="shared" si="15"/>
        <v>30</v>
      </c>
      <c r="AE14" s="32"/>
      <c r="AF14" s="53" t="str">
        <f t="shared" si="16"/>
        <v>Admis ( e ) / Session 1</v>
      </c>
      <c r="AG14" s="24">
        <f t="shared" si="17"/>
        <v>60</v>
      </c>
    </row>
    <row r="15" spans="1:33" s="21" customFormat="1" ht="20.100000000000001" customHeight="1">
      <c r="A15" s="17">
        <v>7</v>
      </c>
      <c r="B15" s="46" t="s">
        <v>43</v>
      </c>
      <c r="C15" s="46" t="s">
        <v>42</v>
      </c>
      <c r="D15" s="19">
        <f t="shared" si="0"/>
        <v>9.75</v>
      </c>
      <c r="E15" s="20">
        <f t="shared" si="1"/>
        <v>4</v>
      </c>
      <c r="F15" s="47">
        <v>8</v>
      </c>
      <c r="G15" s="47">
        <v>11.5</v>
      </c>
      <c r="H15" s="19">
        <f t="shared" si="2"/>
        <v>9</v>
      </c>
      <c r="I15" s="20">
        <f t="shared" si="3"/>
        <v>4</v>
      </c>
      <c r="J15" s="47">
        <v>8</v>
      </c>
      <c r="K15" s="47">
        <v>10</v>
      </c>
      <c r="L15" s="19">
        <f t="shared" si="4"/>
        <v>6.5</v>
      </c>
      <c r="M15" s="20">
        <f t="shared" si="5"/>
        <v>0</v>
      </c>
      <c r="N15" s="47">
        <v>8</v>
      </c>
      <c r="O15" s="47">
        <v>5.5</v>
      </c>
      <c r="P15" s="19">
        <f t="shared" si="6"/>
        <v>10.199999999999999</v>
      </c>
      <c r="Q15" s="20">
        <f t="shared" si="7"/>
        <v>8</v>
      </c>
      <c r="R15" s="47">
        <v>10.5</v>
      </c>
      <c r="S15" s="47">
        <v>10</v>
      </c>
      <c r="T15" s="19">
        <f t="shared" si="8"/>
        <v>11.5</v>
      </c>
      <c r="U15" s="52">
        <f t="shared" si="9"/>
        <v>2</v>
      </c>
      <c r="V15" s="47">
        <v>11.5</v>
      </c>
      <c r="W15" s="51">
        <f t="shared" si="10"/>
        <v>9.1363636363636367</v>
      </c>
      <c r="X15" s="20">
        <f t="shared" si="11"/>
        <v>18</v>
      </c>
      <c r="Y15" s="23"/>
      <c r="Z15" s="19">
        <f t="shared" si="12"/>
        <v>15.5</v>
      </c>
      <c r="AA15" s="20">
        <f t="shared" si="13"/>
        <v>30</v>
      </c>
      <c r="AB15" s="47">
        <v>15.5</v>
      </c>
      <c r="AC15" s="19">
        <f t="shared" si="14"/>
        <v>15.5</v>
      </c>
      <c r="AD15" s="20">
        <f t="shared" si="15"/>
        <v>30</v>
      </c>
      <c r="AE15" s="32"/>
      <c r="AF15" s="18" t="str">
        <f t="shared" si="16"/>
        <v>Rattrapage</v>
      </c>
      <c r="AG15" s="24">
        <f t="shared" si="17"/>
        <v>48</v>
      </c>
    </row>
    <row r="16" spans="1:33" s="21" customFormat="1" ht="20.100000000000001" customHeight="1">
      <c r="A16" s="17">
        <v>8</v>
      </c>
      <c r="B16" s="46" t="s">
        <v>45</v>
      </c>
      <c r="C16" s="46" t="s">
        <v>44</v>
      </c>
      <c r="D16" s="19">
        <f t="shared" si="0"/>
        <v>11.875</v>
      </c>
      <c r="E16" s="20">
        <f t="shared" si="1"/>
        <v>8</v>
      </c>
      <c r="F16" s="47">
        <v>11.5</v>
      </c>
      <c r="G16" s="47">
        <v>12.25</v>
      </c>
      <c r="H16" s="19">
        <f t="shared" si="2"/>
        <v>9</v>
      </c>
      <c r="I16" s="20">
        <f t="shared" si="3"/>
        <v>4</v>
      </c>
      <c r="J16" s="47">
        <v>8</v>
      </c>
      <c r="K16" s="47">
        <v>10</v>
      </c>
      <c r="L16" s="19">
        <f t="shared" si="4"/>
        <v>9</v>
      </c>
      <c r="M16" s="20">
        <f t="shared" si="5"/>
        <v>2</v>
      </c>
      <c r="N16" s="47">
        <v>6</v>
      </c>
      <c r="O16" s="47">
        <v>11</v>
      </c>
      <c r="P16" s="19">
        <f t="shared" si="6"/>
        <v>11.2</v>
      </c>
      <c r="Q16" s="20">
        <f t="shared" si="7"/>
        <v>8</v>
      </c>
      <c r="R16" s="47">
        <v>10</v>
      </c>
      <c r="S16" s="47">
        <v>12</v>
      </c>
      <c r="T16" s="19">
        <f t="shared" si="8"/>
        <v>14.5</v>
      </c>
      <c r="U16" s="52">
        <f t="shared" si="9"/>
        <v>2</v>
      </c>
      <c r="V16" s="47">
        <v>14.5</v>
      </c>
      <c r="W16" s="51">
        <f t="shared" si="10"/>
        <v>10.784090909090908</v>
      </c>
      <c r="X16" s="20">
        <f t="shared" si="11"/>
        <v>30</v>
      </c>
      <c r="Y16" s="23"/>
      <c r="Z16" s="19">
        <f t="shared" si="12"/>
        <v>0</v>
      </c>
      <c r="AA16" s="20">
        <f t="shared" si="13"/>
        <v>0</v>
      </c>
      <c r="AB16" s="47">
        <v>0</v>
      </c>
      <c r="AC16" s="19">
        <f t="shared" si="14"/>
        <v>0</v>
      </c>
      <c r="AD16" s="20">
        <f t="shared" si="15"/>
        <v>0</v>
      </c>
      <c r="AE16" s="32"/>
      <c r="AF16" s="18" t="str">
        <f t="shared" si="16"/>
        <v>Rattrapage</v>
      </c>
      <c r="AG16" s="24">
        <f t="shared" si="17"/>
        <v>30</v>
      </c>
    </row>
    <row r="17" spans="1:33" s="21" customFormat="1" ht="20.100000000000001" customHeight="1">
      <c r="A17" s="17">
        <v>9</v>
      </c>
      <c r="B17" s="46" t="s">
        <v>47</v>
      </c>
      <c r="C17" s="46" t="s">
        <v>46</v>
      </c>
      <c r="D17" s="19">
        <f t="shared" si="0"/>
        <v>13.75</v>
      </c>
      <c r="E17" s="20">
        <f t="shared" si="1"/>
        <v>8</v>
      </c>
      <c r="F17" s="47">
        <v>14</v>
      </c>
      <c r="G17" s="47">
        <v>13.5</v>
      </c>
      <c r="H17" s="19">
        <f t="shared" si="2"/>
        <v>11.25</v>
      </c>
      <c r="I17" s="20">
        <f t="shared" si="3"/>
        <v>8</v>
      </c>
      <c r="J17" s="47">
        <v>11.5</v>
      </c>
      <c r="K17" s="47">
        <v>11</v>
      </c>
      <c r="L17" s="19">
        <f t="shared" si="4"/>
        <v>13.3</v>
      </c>
      <c r="M17" s="20">
        <f t="shared" si="5"/>
        <v>4</v>
      </c>
      <c r="N17" s="47">
        <v>13</v>
      </c>
      <c r="O17" s="47">
        <v>13.5</v>
      </c>
      <c r="P17" s="19">
        <f t="shared" si="6"/>
        <v>12.5</v>
      </c>
      <c r="Q17" s="20">
        <f t="shared" si="7"/>
        <v>8</v>
      </c>
      <c r="R17" s="47">
        <v>10.25</v>
      </c>
      <c r="S17" s="47">
        <v>14</v>
      </c>
      <c r="T17" s="19">
        <f t="shared" si="8"/>
        <v>10.5</v>
      </c>
      <c r="U17" s="52">
        <f t="shared" si="9"/>
        <v>2</v>
      </c>
      <c r="V17" s="47">
        <v>10.5</v>
      </c>
      <c r="W17" s="51">
        <f t="shared" si="10"/>
        <v>12.613636363636363</v>
      </c>
      <c r="X17" s="20">
        <f t="shared" si="11"/>
        <v>30</v>
      </c>
      <c r="Y17" s="23"/>
      <c r="Z17" s="19">
        <f t="shared" si="12"/>
        <v>16.5</v>
      </c>
      <c r="AA17" s="20">
        <f t="shared" si="13"/>
        <v>30</v>
      </c>
      <c r="AB17" s="47">
        <v>16.5</v>
      </c>
      <c r="AC17" s="19">
        <f t="shared" si="14"/>
        <v>16.5</v>
      </c>
      <c r="AD17" s="20">
        <f t="shared" si="15"/>
        <v>30</v>
      </c>
      <c r="AE17" s="32"/>
      <c r="AF17" s="53" t="str">
        <f t="shared" si="16"/>
        <v>Admis ( e ) / Session 1</v>
      </c>
      <c r="AG17" s="24">
        <f t="shared" si="17"/>
        <v>60</v>
      </c>
    </row>
    <row r="18" spans="1:33" s="21" customFormat="1" ht="20.100000000000001" customHeight="1">
      <c r="A18" s="17">
        <v>10</v>
      </c>
      <c r="B18" s="46" t="s">
        <v>49</v>
      </c>
      <c r="C18" s="46" t="s">
        <v>48</v>
      </c>
      <c r="D18" s="19">
        <f t="shared" si="0"/>
        <v>11.5</v>
      </c>
      <c r="E18" s="20">
        <f t="shared" si="1"/>
        <v>8</v>
      </c>
      <c r="F18" s="47">
        <v>10</v>
      </c>
      <c r="G18" s="47">
        <v>13</v>
      </c>
      <c r="H18" s="19">
        <f t="shared" si="2"/>
        <v>9</v>
      </c>
      <c r="I18" s="20">
        <f t="shared" si="3"/>
        <v>4</v>
      </c>
      <c r="J18" s="47">
        <v>8</v>
      </c>
      <c r="K18" s="47">
        <v>10</v>
      </c>
      <c r="L18" s="19">
        <f t="shared" si="4"/>
        <v>6.6</v>
      </c>
      <c r="M18" s="20">
        <f t="shared" si="5"/>
        <v>0</v>
      </c>
      <c r="N18" s="47">
        <v>6</v>
      </c>
      <c r="O18" s="47">
        <v>7</v>
      </c>
      <c r="P18" s="19">
        <f t="shared" si="6"/>
        <v>10</v>
      </c>
      <c r="Q18" s="20">
        <f t="shared" si="7"/>
        <v>8</v>
      </c>
      <c r="R18" s="47">
        <v>10</v>
      </c>
      <c r="S18" s="47">
        <v>10</v>
      </c>
      <c r="T18" s="19">
        <f t="shared" si="8"/>
        <v>10</v>
      </c>
      <c r="U18" s="52">
        <f t="shared" si="9"/>
        <v>2</v>
      </c>
      <c r="V18" s="47">
        <v>10</v>
      </c>
      <c r="W18" s="51">
        <f t="shared" si="10"/>
        <v>9.454545454545455</v>
      </c>
      <c r="X18" s="20">
        <f t="shared" si="11"/>
        <v>22</v>
      </c>
      <c r="Y18" s="23"/>
      <c r="Z18" s="19">
        <f t="shared" si="12"/>
        <v>16</v>
      </c>
      <c r="AA18" s="20">
        <f t="shared" si="13"/>
        <v>30</v>
      </c>
      <c r="AB18" s="47">
        <v>16</v>
      </c>
      <c r="AC18" s="19">
        <f t="shared" si="14"/>
        <v>16</v>
      </c>
      <c r="AD18" s="20">
        <f t="shared" si="15"/>
        <v>30</v>
      </c>
      <c r="AE18" s="32"/>
      <c r="AF18" s="18" t="str">
        <f t="shared" si="16"/>
        <v>Rattrapage</v>
      </c>
      <c r="AG18" s="24">
        <f t="shared" si="17"/>
        <v>52</v>
      </c>
    </row>
    <row r="19" spans="1:33" s="21" customFormat="1" ht="20.100000000000001" customHeight="1">
      <c r="A19" s="17">
        <v>11</v>
      </c>
      <c r="B19" s="46" t="s">
        <v>50</v>
      </c>
      <c r="C19" s="46" t="s">
        <v>77</v>
      </c>
      <c r="D19" s="19">
        <f t="shared" si="0"/>
        <v>12.25</v>
      </c>
      <c r="E19" s="20">
        <f t="shared" si="1"/>
        <v>8</v>
      </c>
      <c r="F19" s="47">
        <v>11</v>
      </c>
      <c r="G19" s="47">
        <v>13.5</v>
      </c>
      <c r="H19" s="19">
        <f t="shared" si="2"/>
        <v>12.25</v>
      </c>
      <c r="I19" s="20">
        <f t="shared" si="3"/>
        <v>8</v>
      </c>
      <c r="J19" s="47">
        <v>10</v>
      </c>
      <c r="K19" s="47">
        <v>14.5</v>
      </c>
      <c r="L19" s="19">
        <f t="shared" si="4"/>
        <v>13.3</v>
      </c>
      <c r="M19" s="20">
        <f t="shared" si="5"/>
        <v>4</v>
      </c>
      <c r="N19" s="47">
        <v>13</v>
      </c>
      <c r="O19" s="47">
        <v>13.5</v>
      </c>
      <c r="P19" s="19">
        <f t="shared" si="6"/>
        <v>11.8</v>
      </c>
      <c r="Q19" s="20">
        <f t="shared" si="7"/>
        <v>8</v>
      </c>
      <c r="R19" s="47">
        <v>10</v>
      </c>
      <c r="S19" s="47">
        <v>13</v>
      </c>
      <c r="T19" s="19">
        <f t="shared" si="8"/>
        <v>10</v>
      </c>
      <c r="U19" s="52">
        <f t="shared" si="9"/>
        <v>2</v>
      </c>
      <c r="V19" s="47">
        <v>10</v>
      </c>
      <c r="W19" s="51">
        <f t="shared" si="10"/>
        <v>12.181818181818182</v>
      </c>
      <c r="X19" s="20">
        <f t="shared" si="11"/>
        <v>30</v>
      </c>
      <c r="Y19" s="23"/>
      <c r="Z19" s="19">
        <f t="shared" si="12"/>
        <v>15.5</v>
      </c>
      <c r="AA19" s="20">
        <f t="shared" si="13"/>
        <v>30</v>
      </c>
      <c r="AB19" s="47">
        <v>15.5</v>
      </c>
      <c r="AC19" s="19">
        <f t="shared" si="14"/>
        <v>15.5</v>
      </c>
      <c r="AD19" s="20">
        <f t="shared" si="15"/>
        <v>30</v>
      </c>
      <c r="AE19" s="32"/>
      <c r="AF19" s="53" t="str">
        <f t="shared" si="16"/>
        <v>Admis ( e ) / Session 1</v>
      </c>
      <c r="AG19" s="24">
        <f t="shared" si="17"/>
        <v>60</v>
      </c>
    </row>
    <row r="20" spans="1:33" s="21" customFormat="1" ht="20.100000000000001" customHeight="1">
      <c r="A20" s="17">
        <v>12</v>
      </c>
      <c r="B20" s="46" t="s">
        <v>52</v>
      </c>
      <c r="C20" s="46" t="s">
        <v>51</v>
      </c>
      <c r="D20" s="19">
        <f t="shared" si="0"/>
        <v>12.04</v>
      </c>
      <c r="E20" s="20">
        <f t="shared" si="1"/>
        <v>8</v>
      </c>
      <c r="F20" s="47">
        <v>10</v>
      </c>
      <c r="G20" s="47">
        <v>14.08</v>
      </c>
      <c r="H20" s="19">
        <f t="shared" si="2"/>
        <v>10</v>
      </c>
      <c r="I20" s="20">
        <f t="shared" si="3"/>
        <v>8</v>
      </c>
      <c r="J20" s="47">
        <v>10</v>
      </c>
      <c r="K20" s="47">
        <v>10</v>
      </c>
      <c r="L20" s="19">
        <f t="shared" si="4"/>
        <v>11.9</v>
      </c>
      <c r="M20" s="20">
        <f t="shared" si="5"/>
        <v>4</v>
      </c>
      <c r="N20" s="47">
        <v>11.75</v>
      </c>
      <c r="O20" s="47">
        <v>12</v>
      </c>
      <c r="P20" s="19">
        <f t="shared" si="6"/>
        <v>10</v>
      </c>
      <c r="Q20" s="20">
        <f t="shared" si="7"/>
        <v>8</v>
      </c>
      <c r="R20" s="47">
        <v>10</v>
      </c>
      <c r="S20" s="47">
        <v>10</v>
      </c>
      <c r="T20" s="19">
        <f t="shared" si="8"/>
        <v>15</v>
      </c>
      <c r="U20" s="52">
        <f t="shared" si="9"/>
        <v>2</v>
      </c>
      <c r="V20" s="47">
        <v>15</v>
      </c>
      <c r="W20" s="51">
        <f t="shared" si="10"/>
        <v>11.442727272727273</v>
      </c>
      <c r="X20" s="20">
        <f t="shared" si="11"/>
        <v>30</v>
      </c>
      <c r="Y20" s="23"/>
      <c r="Z20" s="19">
        <f t="shared" si="12"/>
        <v>15.5</v>
      </c>
      <c r="AA20" s="20">
        <f t="shared" si="13"/>
        <v>30</v>
      </c>
      <c r="AB20" s="47">
        <v>15.5</v>
      </c>
      <c r="AC20" s="19">
        <f t="shared" si="14"/>
        <v>15.5</v>
      </c>
      <c r="AD20" s="20">
        <f t="shared" si="15"/>
        <v>30</v>
      </c>
      <c r="AE20" s="32"/>
      <c r="AF20" s="53" t="str">
        <f t="shared" si="16"/>
        <v>Admis ( e ) / Session 1</v>
      </c>
      <c r="AG20" s="24">
        <f t="shared" si="17"/>
        <v>60</v>
      </c>
    </row>
    <row r="21" spans="1:33" s="21" customFormat="1" ht="20.100000000000001" customHeight="1">
      <c r="A21" s="17">
        <v>13</v>
      </c>
      <c r="B21" s="46" t="s">
        <v>54</v>
      </c>
      <c r="C21" s="46" t="s">
        <v>53</v>
      </c>
      <c r="D21" s="19">
        <f t="shared" si="0"/>
        <v>13</v>
      </c>
      <c r="E21" s="20">
        <f t="shared" si="1"/>
        <v>8</v>
      </c>
      <c r="F21" s="47">
        <v>13</v>
      </c>
      <c r="G21" s="47">
        <v>13</v>
      </c>
      <c r="H21" s="19">
        <f t="shared" si="2"/>
        <v>12</v>
      </c>
      <c r="I21" s="20">
        <f t="shared" si="3"/>
        <v>8</v>
      </c>
      <c r="J21" s="47">
        <v>10.5</v>
      </c>
      <c r="K21" s="47">
        <v>13.5</v>
      </c>
      <c r="L21" s="19">
        <f t="shared" si="4"/>
        <v>12.6</v>
      </c>
      <c r="M21" s="20">
        <f t="shared" si="5"/>
        <v>4</v>
      </c>
      <c r="N21" s="47">
        <v>12</v>
      </c>
      <c r="O21" s="47">
        <v>13</v>
      </c>
      <c r="P21" s="19">
        <f t="shared" si="6"/>
        <v>11.2</v>
      </c>
      <c r="Q21" s="20">
        <f t="shared" si="7"/>
        <v>8</v>
      </c>
      <c r="R21" s="47">
        <v>10</v>
      </c>
      <c r="S21" s="47">
        <v>12</v>
      </c>
      <c r="T21" s="19">
        <f t="shared" si="8"/>
        <v>15</v>
      </c>
      <c r="U21" s="52">
        <f t="shared" si="9"/>
        <v>2</v>
      </c>
      <c r="V21" s="47">
        <v>15</v>
      </c>
      <c r="W21" s="51">
        <f t="shared" si="10"/>
        <v>12.5</v>
      </c>
      <c r="X21" s="20">
        <f t="shared" si="11"/>
        <v>30</v>
      </c>
      <c r="Y21" s="23"/>
      <c r="Z21" s="19">
        <f t="shared" si="12"/>
        <v>16.5</v>
      </c>
      <c r="AA21" s="20">
        <f t="shared" si="13"/>
        <v>30</v>
      </c>
      <c r="AB21" s="47">
        <v>16.5</v>
      </c>
      <c r="AC21" s="19">
        <f t="shared" si="14"/>
        <v>16.5</v>
      </c>
      <c r="AD21" s="20">
        <f t="shared" si="15"/>
        <v>30</v>
      </c>
      <c r="AE21" s="32"/>
      <c r="AF21" s="53" t="str">
        <f t="shared" si="16"/>
        <v>Admis ( e ) / Session 1</v>
      </c>
      <c r="AG21" s="24">
        <f t="shared" si="17"/>
        <v>60</v>
      </c>
    </row>
    <row r="22" spans="1:33" s="21" customFormat="1" ht="20.100000000000001" customHeight="1">
      <c r="A22" s="17">
        <v>14</v>
      </c>
      <c r="B22" s="46" t="s">
        <v>56</v>
      </c>
      <c r="C22" s="46" t="s">
        <v>55</v>
      </c>
      <c r="D22" s="19">
        <f t="shared" si="0"/>
        <v>13.75</v>
      </c>
      <c r="E22" s="20">
        <f t="shared" si="1"/>
        <v>8</v>
      </c>
      <c r="F22" s="47">
        <v>13</v>
      </c>
      <c r="G22" s="47">
        <v>14.5</v>
      </c>
      <c r="H22" s="19">
        <f t="shared" si="2"/>
        <v>10.5</v>
      </c>
      <c r="I22" s="20">
        <f t="shared" si="3"/>
        <v>8</v>
      </c>
      <c r="J22" s="47">
        <v>10.5</v>
      </c>
      <c r="K22" s="47">
        <v>10.5</v>
      </c>
      <c r="L22" s="19">
        <f t="shared" si="4"/>
        <v>13</v>
      </c>
      <c r="M22" s="20">
        <f t="shared" si="5"/>
        <v>4</v>
      </c>
      <c r="N22" s="47">
        <v>13</v>
      </c>
      <c r="O22" s="47">
        <v>13</v>
      </c>
      <c r="P22" s="19">
        <f t="shared" si="6"/>
        <v>11.5</v>
      </c>
      <c r="Q22" s="20">
        <f t="shared" si="7"/>
        <v>8</v>
      </c>
      <c r="R22" s="47">
        <v>13</v>
      </c>
      <c r="S22" s="47">
        <v>10.5</v>
      </c>
      <c r="T22" s="19">
        <f t="shared" si="8"/>
        <v>14.5</v>
      </c>
      <c r="U22" s="52">
        <f t="shared" si="9"/>
        <v>2</v>
      </c>
      <c r="V22" s="47">
        <v>14.5</v>
      </c>
      <c r="W22" s="51">
        <f t="shared" si="10"/>
        <v>12.545454545454545</v>
      </c>
      <c r="X22" s="20">
        <f t="shared" si="11"/>
        <v>30</v>
      </c>
      <c r="Y22" s="23"/>
      <c r="Z22" s="19">
        <f t="shared" si="12"/>
        <v>15</v>
      </c>
      <c r="AA22" s="20">
        <f t="shared" si="13"/>
        <v>30</v>
      </c>
      <c r="AB22" s="47">
        <v>15</v>
      </c>
      <c r="AC22" s="19">
        <f t="shared" si="14"/>
        <v>15</v>
      </c>
      <c r="AD22" s="20">
        <f t="shared" si="15"/>
        <v>30</v>
      </c>
      <c r="AE22" s="32"/>
      <c r="AF22" s="53" t="str">
        <f t="shared" si="16"/>
        <v>Admis ( e ) / Session 1</v>
      </c>
      <c r="AG22" s="24">
        <f t="shared" si="17"/>
        <v>60</v>
      </c>
    </row>
    <row r="23" spans="1:33" s="21" customFormat="1" ht="20.100000000000001" customHeight="1">
      <c r="A23" s="17">
        <v>15</v>
      </c>
      <c r="B23" s="46" t="s">
        <v>58</v>
      </c>
      <c r="C23" s="46" t="s">
        <v>57</v>
      </c>
      <c r="D23" s="19">
        <f t="shared" si="0"/>
        <v>11.25</v>
      </c>
      <c r="E23" s="20">
        <f t="shared" si="1"/>
        <v>8</v>
      </c>
      <c r="F23" s="47">
        <v>11</v>
      </c>
      <c r="G23" s="47">
        <v>11.5</v>
      </c>
      <c r="H23" s="19">
        <f t="shared" si="2"/>
        <v>10</v>
      </c>
      <c r="I23" s="20">
        <f t="shared" si="3"/>
        <v>8</v>
      </c>
      <c r="J23" s="47">
        <v>10</v>
      </c>
      <c r="K23" s="47">
        <v>10</v>
      </c>
      <c r="L23" s="19">
        <f t="shared" si="4"/>
        <v>11.2</v>
      </c>
      <c r="M23" s="20">
        <f t="shared" si="5"/>
        <v>4</v>
      </c>
      <c r="N23" s="47">
        <v>11.5</v>
      </c>
      <c r="O23" s="47">
        <v>11</v>
      </c>
      <c r="P23" s="19">
        <f t="shared" si="6"/>
        <v>12</v>
      </c>
      <c r="Q23" s="20">
        <f t="shared" si="7"/>
        <v>8</v>
      </c>
      <c r="R23" s="47">
        <v>12</v>
      </c>
      <c r="S23" s="47">
        <v>12</v>
      </c>
      <c r="T23" s="19">
        <f t="shared" si="8"/>
        <v>13</v>
      </c>
      <c r="U23" s="52">
        <f t="shared" si="9"/>
        <v>2</v>
      </c>
      <c r="V23" s="47">
        <v>13</v>
      </c>
      <c r="W23" s="51">
        <f t="shared" si="10"/>
        <v>11.340909090909092</v>
      </c>
      <c r="X23" s="20">
        <f t="shared" si="11"/>
        <v>30</v>
      </c>
      <c r="Y23" s="23"/>
      <c r="Z23" s="19">
        <f t="shared" si="12"/>
        <v>15.5</v>
      </c>
      <c r="AA23" s="20">
        <f t="shared" si="13"/>
        <v>30</v>
      </c>
      <c r="AB23" s="47">
        <v>15.5</v>
      </c>
      <c r="AC23" s="19">
        <f t="shared" si="14"/>
        <v>15.5</v>
      </c>
      <c r="AD23" s="20">
        <f t="shared" si="15"/>
        <v>30</v>
      </c>
      <c r="AE23" s="32"/>
      <c r="AF23" s="53" t="str">
        <f t="shared" si="16"/>
        <v>Admis ( e ) / Session 1</v>
      </c>
      <c r="AG23" s="24">
        <f t="shared" si="17"/>
        <v>60</v>
      </c>
    </row>
    <row r="24" spans="1:33" s="21" customFormat="1" ht="20.100000000000001" customHeight="1">
      <c r="A24" s="17">
        <v>16</v>
      </c>
      <c r="B24" s="46" t="s">
        <v>60</v>
      </c>
      <c r="C24" s="46" t="s">
        <v>59</v>
      </c>
      <c r="D24" s="19">
        <f t="shared" si="0"/>
        <v>12.54</v>
      </c>
      <c r="E24" s="20">
        <f t="shared" si="1"/>
        <v>8</v>
      </c>
      <c r="F24" s="47">
        <v>13</v>
      </c>
      <c r="G24" s="47">
        <v>12.08</v>
      </c>
      <c r="H24" s="19">
        <f t="shared" si="2"/>
        <v>10.5</v>
      </c>
      <c r="I24" s="20">
        <f t="shared" si="3"/>
        <v>8</v>
      </c>
      <c r="J24" s="47">
        <v>11</v>
      </c>
      <c r="K24" s="47">
        <v>10</v>
      </c>
      <c r="L24" s="19">
        <f t="shared" si="4"/>
        <v>11.9</v>
      </c>
      <c r="M24" s="20">
        <f t="shared" si="5"/>
        <v>4</v>
      </c>
      <c r="N24" s="47">
        <v>11</v>
      </c>
      <c r="O24" s="47">
        <v>12.5</v>
      </c>
      <c r="P24" s="19">
        <f t="shared" si="6"/>
        <v>10.9</v>
      </c>
      <c r="Q24" s="20">
        <f t="shared" si="7"/>
        <v>8</v>
      </c>
      <c r="R24" s="47">
        <v>10.75</v>
      </c>
      <c r="S24" s="47">
        <v>11</v>
      </c>
      <c r="T24" s="19">
        <f t="shared" si="8"/>
        <v>15</v>
      </c>
      <c r="U24" s="52">
        <f t="shared" si="9"/>
        <v>2</v>
      </c>
      <c r="V24" s="47">
        <v>15</v>
      </c>
      <c r="W24" s="51">
        <f t="shared" si="10"/>
        <v>11.874545454545455</v>
      </c>
      <c r="X24" s="20">
        <f t="shared" si="11"/>
        <v>30</v>
      </c>
      <c r="Y24" s="23"/>
      <c r="Z24" s="19">
        <f t="shared" si="12"/>
        <v>15</v>
      </c>
      <c r="AA24" s="20">
        <f t="shared" si="13"/>
        <v>30</v>
      </c>
      <c r="AB24" s="47">
        <v>15</v>
      </c>
      <c r="AC24" s="19">
        <f t="shared" si="14"/>
        <v>15</v>
      </c>
      <c r="AD24" s="20">
        <f t="shared" si="15"/>
        <v>30</v>
      </c>
      <c r="AE24" s="32"/>
      <c r="AF24" s="53" t="str">
        <f t="shared" si="16"/>
        <v>Admis ( e ) / Session 1</v>
      </c>
      <c r="AG24" s="24">
        <f t="shared" si="17"/>
        <v>60</v>
      </c>
    </row>
    <row r="25" spans="1:33" s="21" customFormat="1" ht="20.100000000000001" customHeight="1">
      <c r="A25" s="17">
        <v>17</v>
      </c>
      <c r="B25" s="46" t="s">
        <v>62</v>
      </c>
      <c r="C25" s="46" t="s">
        <v>61</v>
      </c>
      <c r="D25" s="19">
        <f t="shared" si="0"/>
        <v>12.25</v>
      </c>
      <c r="E25" s="20">
        <f t="shared" si="1"/>
        <v>8</v>
      </c>
      <c r="F25" s="47">
        <v>12.5</v>
      </c>
      <c r="G25" s="47">
        <v>12</v>
      </c>
      <c r="H25" s="19">
        <f t="shared" si="2"/>
        <v>11</v>
      </c>
      <c r="I25" s="20">
        <f t="shared" si="3"/>
        <v>8</v>
      </c>
      <c r="J25" s="47">
        <v>12</v>
      </c>
      <c r="K25" s="47">
        <v>10</v>
      </c>
      <c r="L25" s="19">
        <f t="shared" si="4"/>
        <v>12.3</v>
      </c>
      <c r="M25" s="20">
        <f t="shared" si="5"/>
        <v>4</v>
      </c>
      <c r="N25" s="47">
        <v>12</v>
      </c>
      <c r="O25" s="47">
        <v>12.5</v>
      </c>
      <c r="P25" s="19">
        <f t="shared" si="6"/>
        <v>11.2</v>
      </c>
      <c r="Q25" s="20">
        <f t="shared" si="7"/>
        <v>8</v>
      </c>
      <c r="R25" s="47">
        <v>13</v>
      </c>
      <c r="S25" s="47">
        <v>10</v>
      </c>
      <c r="T25" s="19">
        <f t="shared" si="8"/>
        <v>13.5</v>
      </c>
      <c r="U25" s="52">
        <f t="shared" si="9"/>
        <v>2</v>
      </c>
      <c r="V25" s="47">
        <v>13.5</v>
      </c>
      <c r="W25" s="51">
        <f t="shared" si="10"/>
        <v>11.909090909090908</v>
      </c>
      <c r="X25" s="20">
        <f t="shared" si="11"/>
        <v>30</v>
      </c>
      <c r="Y25" s="23"/>
      <c r="Z25" s="19">
        <f t="shared" si="12"/>
        <v>15.5</v>
      </c>
      <c r="AA25" s="20">
        <f t="shared" si="13"/>
        <v>30</v>
      </c>
      <c r="AB25" s="47">
        <v>15.5</v>
      </c>
      <c r="AC25" s="19">
        <f t="shared" si="14"/>
        <v>15.5</v>
      </c>
      <c r="AD25" s="20">
        <f t="shared" si="15"/>
        <v>30</v>
      </c>
      <c r="AE25" s="32"/>
      <c r="AF25" s="53" t="str">
        <f t="shared" si="16"/>
        <v>Admis ( e ) / Session 1</v>
      </c>
      <c r="AG25" s="24">
        <f t="shared" si="17"/>
        <v>60</v>
      </c>
    </row>
    <row r="26" spans="1:33" s="21" customFormat="1" ht="20.100000000000001" customHeight="1">
      <c r="A26" s="17">
        <v>18</v>
      </c>
      <c r="B26" s="46" t="s">
        <v>64</v>
      </c>
      <c r="C26" s="46" t="s">
        <v>63</v>
      </c>
      <c r="D26" s="19">
        <f t="shared" si="0"/>
        <v>11</v>
      </c>
      <c r="E26" s="20">
        <f t="shared" si="1"/>
        <v>8</v>
      </c>
      <c r="F26" s="47">
        <v>7</v>
      </c>
      <c r="G26" s="47">
        <v>15</v>
      </c>
      <c r="H26" s="19">
        <f t="shared" si="2"/>
        <v>9.5</v>
      </c>
      <c r="I26" s="20">
        <f t="shared" si="3"/>
        <v>4</v>
      </c>
      <c r="J26" s="47">
        <v>9</v>
      </c>
      <c r="K26" s="47">
        <v>10</v>
      </c>
      <c r="L26" s="19">
        <f t="shared" si="4"/>
        <v>0</v>
      </c>
      <c r="M26" s="20">
        <f t="shared" si="5"/>
        <v>0</v>
      </c>
      <c r="N26" s="47">
        <v>0</v>
      </c>
      <c r="O26" s="47">
        <v>0</v>
      </c>
      <c r="P26" s="19">
        <f t="shared" si="6"/>
        <v>10.199999999999999</v>
      </c>
      <c r="Q26" s="20">
        <f t="shared" si="7"/>
        <v>8</v>
      </c>
      <c r="R26" s="47">
        <v>10.5</v>
      </c>
      <c r="S26" s="47">
        <v>10</v>
      </c>
      <c r="T26" s="19">
        <f t="shared" si="8"/>
        <v>6</v>
      </c>
      <c r="U26" s="52">
        <f t="shared" si="9"/>
        <v>0</v>
      </c>
      <c r="V26" s="47">
        <v>6</v>
      </c>
      <c r="W26" s="51">
        <f t="shared" si="10"/>
        <v>7.5909090909090908</v>
      </c>
      <c r="X26" s="20">
        <f t="shared" si="11"/>
        <v>20</v>
      </c>
      <c r="Y26" s="23"/>
      <c r="Z26" s="19">
        <f t="shared" si="12"/>
        <v>0</v>
      </c>
      <c r="AA26" s="20">
        <f t="shared" si="13"/>
        <v>0</v>
      </c>
      <c r="AB26" s="47">
        <v>0</v>
      </c>
      <c r="AC26" s="19">
        <f t="shared" si="14"/>
        <v>0</v>
      </c>
      <c r="AD26" s="20">
        <f t="shared" si="15"/>
        <v>0</v>
      </c>
      <c r="AE26" s="32"/>
      <c r="AF26" s="18" t="str">
        <f t="shared" si="16"/>
        <v>Rattrapage</v>
      </c>
      <c r="AG26" s="24">
        <f t="shared" si="17"/>
        <v>20</v>
      </c>
    </row>
    <row r="27" spans="1:33" s="21" customFormat="1" ht="20.100000000000001" customHeight="1">
      <c r="A27" s="17">
        <v>19</v>
      </c>
      <c r="B27" s="46" t="s">
        <v>66</v>
      </c>
      <c r="C27" s="46" t="s">
        <v>65</v>
      </c>
      <c r="D27" s="19">
        <f t="shared" si="0"/>
        <v>10.085000000000001</v>
      </c>
      <c r="E27" s="20">
        <f t="shared" si="1"/>
        <v>8</v>
      </c>
      <c r="F27" s="47">
        <v>8</v>
      </c>
      <c r="G27" s="47">
        <v>12.17</v>
      </c>
      <c r="H27" s="19">
        <f t="shared" si="2"/>
        <v>10.5</v>
      </c>
      <c r="I27" s="20">
        <f t="shared" si="3"/>
        <v>8</v>
      </c>
      <c r="J27" s="47">
        <v>10</v>
      </c>
      <c r="K27" s="47">
        <v>11</v>
      </c>
      <c r="L27" s="19">
        <f t="shared" si="4"/>
        <v>12.1</v>
      </c>
      <c r="M27" s="20">
        <f t="shared" si="5"/>
        <v>4</v>
      </c>
      <c r="N27" s="47">
        <v>10</v>
      </c>
      <c r="O27" s="47">
        <v>13.5</v>
      </c>
      <c r="P27" s="19">
        <f t="shared" si="6"/>
        <v>10.3</v>
      </c>
      <c r="Q27" s="20">
        <f t="shared" si="7"/>
        <v>8</v>
      </c>
      <c r="R27" s="47">
        <v>10.75</v>
      </c>
      <c r="S27" s="47">
        <v>10</v>
      </c>
      <c r="T27" s="19">
        <f t="shared" si="8"/>
        <v>11</v>
      </c>
      <c r="U27" s="52">
        <f t="shared" si="9"/>
        <v>2</v>
      </c>
      <c r="V27" s="47">
        <v>11</v>
      </c>
      <c r="W27" s="51">
        <f t="shared" si="10"/>
        <v>10.750454545454545</v>
      </c>
      <c r="X27" s="20">
        <f t="shared" si="11"/>
        <v>30</v>
      </c>
      <c r="Y27" s="23"/>
      <c r="Z27" s="19">
        <f t="shared" si="12"/>
        <v>16</v>
      </c>
      <c r="AA27" s="20">
        <f t="shared" si="13"/>
        <v>30</v>
      </c>
      <c r="AB27" s="47">
        <v>16</v>
      </c>
      <c r="AC27" s="19">
        <f t="shared" si="14"/>
        <v>16</v>
      </c>
      <c r="AD27" s="20">
        <f t="shared" si="15"/>
        <v>30</v>
      </c>
      <c r="AE27" s="32"/>
      <c r="AF27" s="53" t="str">
        <f t="shared" si="16"/>
        <v>Admis ( e ) / Session 1</v>
      </c>
      <c r="AG27" s="24">
        <f t="shared" si="17"/>
        <v>60</v>
      </c>
    </row>
    <row r="28" spans="1:33" s="21" customFormat="1" ht="20.100000000000001" customHeight="1">
      <c r="A28" s="17">
        <v>20</v>
      </c>
      <c r="B28" s="46" t="s">
        <v>68</v>
      </c>
      <c r="C28" s="46" t="s">
        <v>67</v>
      </c>
      <c r="D28" s="19">
        <f t="shared" si="0"/>
        <v>13.04</v>
      </c>
      <c r="E28" s="20">
        <f t="shared" si="1"/>
        <v>8</v>
      </c>
      <c r="F28" s="47">
        <v>10</v>
      </c>
      <c r="G28" s="47">
        <v>16.079999999999998</v>
      </c>
      <c r="H28" s="19">
        <f t="shared" si="2"/>
        <v>11.25</v>
      </c>
      <c r="I28" s="20">
        <f t="shared" si="3"/>
        <v>8</v>
      </c>
      <c r="J28" s="47">
        <v>11.5</v>
      </c>
      <c r="K28" s="47">
        <v>11</v>
      </c>
      <c r="L28" s="19">
        <f t="shared" si="4"/>
        <v>12.6</v>
      </c>
      <c r="M28" s="20">
        <f t="shared" si="5"/>
        <v>4</v>
      </c>
      <c r="N28" s="47">
        <v>12</v>
      </c>
      <c r="O28" s="47">
        <v>13</v>
      </c>
      <c r="P28" s="19">
        <f t="shared" si="6"/>
        <v>11.4</v>
      </c>
      <c r="Q28" s="20">
        <f t="shared" si="7"/>
        <v>8</v>
      </c>
      <c r="R28" s="47">
        <v>10.5</v>
      </c>
      <c r="S28" s="47">
        <v>12</v>
      </c>
      <c r="T28" s="19">
        <f t="shared" si="8"/>
        <v>15</v>
      </c>
      <c r="U28" s="52">
        <f t="shared" si="9"/>
        <v>2</v>
      </c>
      <c r="V28" s="47">
        <v>15</v>
      </c>
      <c r="W28" s="51">
        <f t="shared" si="10"/>
        <v>12.42</v>
      </c>
      <c r="X28" s="20">
        <f t="shared" si="11"/>
        <v>30</v>
      </c>
      <c r="Y28" s="23"/>
      <c r="Z28" s="19">
        <f t="shared" si="12"/>
        <v>0</v>
      </c>
      <c r="AA28" s="20">
        <f t="shared" si="13"/>
        <v>0</v>
      </c>
      <c r="AB28" s="47">
        <v>0</v>
      </c>
      <c r="AC28" s="19">
        <f t="shared" si="14"/>
        <v>0</v>
      </c>
      <c r="AD28" s="20">
        <f t="shared" si="15"/>
        <v>0</v>
      </c>
      <c r="AE28" s="32"/>
      <c r="AF28" s="18" t="str">
        <f t="shared" si="16"/>
        <v>Rattrapage</v>
      </c>
      <c r="AG28" s="24">
        <f t="shared" si="17"/>
        <v>30</v>
      </c>
    </row>
    <row r="29" spans="1:33" s="21" customFormat="1" ht="20.100000000000001" customHeight="1">
      <c r="A29" s="17">
        <v>21</v>
      </c>
      <c r="B29" s="46" t="s">
        <v>70</v>
      </c>
      <c r="C29" s="46" t="s">
        <v>69</v>
      </c>
      <c r="D29" s="19">
        <f t="shared" si="0"/>
        <v>12.54</v>
      </c>
      <c r="E29" s="20">
        <f t="shared" si="1"/>
        <v>8</v>
      </c>
      <c r="F29" s="47">
        <v>12</v>
      </c>
      <c r="G29" s="47">
        <v>13.08</v>
      </c>
      <c r="H29" s="19">
        <f t="shared" si="2"/>
        <v>10.5</v>
      </c>
      <c r="I29" s="20">
        <f t="shared" si="3"/>
        <v>8</v>
      </c>
      <c r="J29" s="47">
        <v>11</v>
      </c>
      <c r="K29" s="47">
        <v>10</v>
      </c>
      <c r="L29" s="19">
        <f t="shared" si="4"/>
        <v>12.6</v>
      </c>
      <c r="M29" s="20">
        <f t="shared" si="5"/>
        <v>4</v>
      </c>
      <c r="N29" s="47">
        <v>12</v>
      </c>
      <c r="O29" s="47">
        <v>13</v>
      </c>
      <c r="P29" s="19">
        <f t="shared" si="6"/>
        <v>11.9</v>
      </c>
      <c r="Q29" s="20">
        <f t="shared" si="7"/>
        <v>8</v>
      </c>
      <c r="R29" s="47">
        <v>14</v>
      </c>
      <c r="S29" s="47">
        <v>10.5</v>
      </c>
      <c r="T29" s="19">
        <f t="shared" si="8"/>
        <v>14</v>
      </c>
      <c r="U29" s="52">
        <f t="shared" si="9"/>
        <v>2</v>
      </c>
      <c r="V29" s="47">
        <v>14</v>
      </c>
      <c r="W29" s="51">
        <f t="shared" si="10"/>
        <v>12.17</v>
      </c>
      <c r="X29" s="20">
        <f t="shared" si="11"/>
        <v>30</v>
      </c>
      <c r="Y29" s="23"/>
      <c r="Z29" s="19">
        <f t="shared" si="12"/>
        <v>16.5</v>
      </c>
      <c r="AA29" s="20">
        <f t="shared" si="13"/>
        <v>30</v>
      </c>
      <c r="AB29" s="47">
        <v>16.5</v>
      </c>
      <c r="AC29" s="19">
        <f t="shared" si="14"/>
        <v>16.5</v>
      </c>
      <c r="AD29" s="20">
        <f t="shared" si="15"/>
        <v>30</v>
      </c>
      <c r="AE29" s="32"/>
      <c r="AF29" s="53" t="str">
        <f t="shared" si="16"/>
        <v>Admis ( e ) / Session 1</v>
      </c>
      <c r="AG29" s="24">
        <f t="shared" si="17"/>
        <v>60</v>
      </c>
    </row>
    <row r="30" spans="1:33" s="21" customFormat="1" ht="20.100000000000001" customHeight="1">
      <c r="A30" s="17">
        <v>22</v>
      </c>
      <c r="B30" s="46" t="s">
        <v>72</v>
      </c>
      <c r="C30" s="46" t="s">
        <v>71</v>
      </c>
      <c r="D30" s="19">
        <f t="shared" si="0"/>
        <v>14.375</v>
      </c>
      <c r="E30" s="20">
        <f t="shared" si="1"/>
        <v>8</v>
      </c>
      <c r="F30" s="47">
        <v>13.5</v>
      </c>
      <c r="G30" s="47">
        <v>15.25</v>
      </c>
      <c r="H30" s="19">
        <f t="shared" si="2"/>
        <v>12.25</v>
      </c>
      <c r="I30" s="20">
        <f t="shared" si="3"/>
        <v>8</v>
      </c>
      <c r="J30" s="47">
        <v>13</v>
      </c>
      <c r="K30" s="47">
        <v>11.5</v>
      </c>
      <c r="L30" s="19">
        <f t="shared" si="4"/>
        <v>11.9</v>
      </c>
      <c r="M30" s="20">
        <f t="shared" si="5"/>
        <v>4</v>
      </c>
      <c r="N30" s="47">
        <v>12.5</v>
      </c>
      <c r="O30" s="47">
        <v>11.5</v>
      </c>
      <c r="P30" s="19">
        <f t="shared" si="6"/>
        <v>10.9</v>
      </c>
      <c r="Q30" s="20">
        <f t="shared" si="7"/>
        <v>8</v>
      </c>
      <c r="R30" s="47">
        <v>10</v>
      </c>
      <c r="S30" s="47">
        <v>11.5</v>
      </c>
      <c r="T30" s="19">
        <f t="shared" si="8"/>
        <v>11</v>
      </c>
      <c r="U30" s="52">
        <f t="shared" si="9"/>
        <v>2</v>
      </c>
      <c r="V30" s="47">
        <v>11</v>
      </c>
      <c r="W30" s="51">
        <f t="shared" si="10"/>
        <v>12.329545454545455</v>
      </c>
      <c r="X30" s="20">
        <f t="shared" si="11"/>
        <v>30</v>
      </c>
      <c r="Y30" s="23"/>
      <c r="Z30" s="19">
        <f t="shared" si="12"/>
        <v>15.5</v>
      </c>
      <c r="AA30" s="20">
        <f t="shared" si="13"/>
        <v>30</v>
      </c>
      <c r="AB30" s="47">
        <v>15.5</v>
      </c>
      <c r="AC30" s="19">
        <f t="shared" si="14"/>
        <v>15.5</v>
      </c>
      <c r="AD30" s="20">
        <f t="shared" si="15"/>
        <v>30</v>
      </c>
      <c r="AE30" s="32"/>
      <c r="AF30" s="53" t="str">
        <f t="shared" si="16"/>
        <v>Admis ( e ) / Session 1</v>
      </c>
      <c r="AG30" s="24">
        <f t="shared" si="17"/>
        <v>60</v>
      </c>
    </row>
    <row r="31" spans="1:33" s="21" customFormat="1" ht="20.100000000000001" customHeight="1">
      <c r="A31" s="17">
        <v>23</v>
      </c>
      <c r="B31" s="46" t="s">
        <v>74</v>
      </c>
      <c r="C31" s="46" t="s">
        <v>73</v>
      </c>
      <c r="D31" s="19">
        <f t="shared" si="0"/>
        <v>12.335000000000001</v>
      </c>
      <c r="E31" s="20">
        <f t="shared" si="1"/>
        <v>8</v>
      </c>
      <c r="F31" s="47">
        <v>10.5</v>
      </c>
      <c r="G31" s="47">
        <v>14.17</v>
      </c>
      <c r="H31" s="19">
        <f t="shared" si="2"/>
        <v>11.25</v>
      </c>
      <c r="I31" s="20">
        <f t="shared" si="3"/>
        <v>8</v>
      </c>
      <c r="J31" s="47">
        <v>10.5</v>
      </c>
      <c r="K31" s="47">
        <v>12</v>
      </c>
      <c r="L31" s="19">
        <f t="shared" si="4"/>
        <v>10.8</v>
      </c>
      <c r="M31" s="20">
        <f t="shared" si="5"/>
        <v>4</v>
      </c>
      <c r="N31" s="47">
        <v>10.5</v>
      </c>
      <c r="O31" s="47">
        <v>11</v>
      </c>
      <c r="P31" s="19">
        <f t="shared" si="6"/>
        <v>11.2</v>
      </c>
      <c r="Q31" s="20">
        <f t="shared" si="7"/>
        <v>8</v>
      </c>
      <c r="R31" s="47">
        <v>10.75</v>
      </c>
      <c r="S31" s="47">
        <v>11.5</v>
      </c>
      <c r="T31" s="19">
        <f t="shared" si="8"/>
        <v>15</v>
      </c>
      <c r="U31" s="52">
        <f t="shared" si="9"/>
        <v>2</v>
      </c>
      <c r="V31" s="47">
        <v>15</v>
      </c>
      <c r="W31" s="51">
        <f t="shared" si="10"/>
        <v>11.773181818181818</v>
      </c>
      <c r="X31" s="20">
        <f t="shared" si="11"/>
        <v>30</v>
      </c>
      <c r="Y31" s="23"/>
      <c r="Z31" s="19">
        <f t="shared" si="12"/>
        <v>15.5</v>
      </c>
      <c r="AA31" s="20">
        <f t="shared" si="13"/>
        <v>30</v>
      </c>
      <c r="AB31" s="47">
        <v>15.5</v>
      </c>
      <c r="AC31" s="19">
        <f t="shared" si="14"/>
        <v>15.5</v>
      </c>
      <c r="AD31" s="20">
        <f t="shared" si="15"/>
        <v>30</v>
      </c>
      <c r="AE31" s="32"/>
      <c r="AF31" s="53" t="str">
        <f t="shared" si="16"/>
        <v>Admis ( e ) / Session 1</v>
      </c>
      <c r="AG31" s="24">
        <f t="shared" si="17"/>
        <v>60</v>
      </c>
    </row>
    <row r="32" spans="1:33" s="21" customFormat="1" ht="20.100000000000001" customHeight="1">
      <c r="A32" s="17">
        <v>24</v>
      </c>
      <c r="B32" s="46" t="s">
        <v>76</v>
      </c>
      <c r="C32" s="46" t="s">
        <v>75</v>
      </c>
      <c r="D32" s="19">
        <f t="shared" si="0"/>
        <v>12.5</v>
      </c>
      <c r="E32" s="20">
        <f t="shared" si="1"/>
        <v>8</v>
      </c>
      <c r="F32" s="47">
        <v>13</v>
      </c>
      <c r="G32" s="47">
        <v>12</v>
      </c>
      <c r="H32" s="19">
        <f t="shared" si="2"/>
        <v>13.5</v>
      </c>
      <c r="I32" s="20">
        <f t="shared" si="3"/>
        <v>8</v>
      </c>
      <c r="J32" s="47">
        <v>12.5</v>
      </c>
      <c r="K32" s="47">
        <v>14.5</v>
      </c>
      <c r="L32" s="19">
        <f t="shared" si="4"/>
        <v>12.8</v>
      </c>
      <c r="M32" s="20">
        <f t="shared" si="5"/>
        <v>4</v>
      </c>
      <c r="N32" s="47">
        <v>12.5</v>
      </c>
      <c r="O32" s="47">
        <v>13</v>
      </c>
      <c r="P32" s="19">
        <f t="shared" si="6"/>
        <v>12.4</v>
      </c>
      <c r="Q32" s="20">
        <f t="shared" si="7"/>
        <v>8</v>
      </c>
      <c r="R32" s="47">
        <v>11.5</v>
      </c>
      <c r="S32" s="47">
        <v>13</v>
      </c>
      <c r="T32" s="19">
        <f t="shared" si="8"/>
        <v>12</v>
      </c>
      <c r="U32" s="52">
        <f t="shared" si="9"/>
        <v>2</v>
      </c>
      <c r="V32" s="47">
        <v>12</v>
      </c>
      <c r="W32" s="51">
        <f t="shared" si="10"/>
        <v>12.681818181818182</v>
      </c>
      <c r="X32" s="20">
        <f t="shared" si="11"/>
        <v>30</v>
      </c>
      <c r="Y32" s="23"/>
      <c r="Z32" s="19">
        <f t="shared" si="12"/>
        <v>16.5</v>
      </c>
      <c r="AA32" s="20">
        <f t="shared" si="13"/>
        <v>30</v>
      </c>
      <c r="AB32" s="47">
        <v>16.5</v>
      </c>
      <c r="AC32" s="19">
        <f t="shared" si="14"/>
        <v>16.5</v>
      </c>
      <c r="AD32" s="20">
        <f t="shared" si="15"/>
        <v>30</v>
      </c>
      <c r="AE32" s="32"/>
      <c r="AF32" s="53" t="str">
        <f t="shared" si="16"/>
        <v>Admis ( e ) / Session 1</v>
      </c>
      <c r="AG32" s="24">
        <f t="shared" si="17"/>
        <v>60</v>
      </c>
    </row>
    <row r="33" spans="20:26">
      <c r="T33" s="179" t="s">
        <v>26</v>
      </c>
      <c r="U33" s="179"/>
      <c r="V33" s="179"/>
      <c r="W33" s="179"/>
      <c r="X33" s="179"/>
      <c r="Y33" s="179"/>
      <c r="Z33" s="179"/>
    </row>
    <row r="34" spans="20:26">
      <c r="T34" s="179"/>
      <c r="U34" s="179"/>
      <c r="V34" s="179"/>
      <c r="W34" s="179"/>
      <c r="X34" s="179"/>
      <c r="Y34" s="179"/>
      <c r="Z34" s="179"/>
    </row>
  </sheetData>
  <mergeCells count="16">
    <mergeCell ref="A3:F3"/>
    <mergeCell ref="N4:T4"/>
    <mergeCell ref="A5:F5"/>
    <mergeCell ref="AC5:AF5"/>
    <mergeCell ref="A7:C7"/>
    <mergeCell ref="E7:E8"/>
    <mergeCell ref="I7:I8"/>
    <mergeCell ref="M7:M8"/>
    <mergeCell ref="Q7:Q8"/>
    <mergeCell ref="U7:U8"/>
    <mergeCell ref="AG7:AG8"/>
    <mergeCell ref="T33:Z34"/>
    <mergeCell ref="AA7:AA8"/>
    <mergeCell ref="AD7:AD8"/>
    <mergeCell ref="AF7:AF8"/>
    <mergeCell ref="X7:X8"/>
  </mergeCells>
  <pageMargins left="0.19685039370078741" right="0.19685039370078741" top="0.19685039370078741" bottom="0.19685039370078741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74"/>
  <sheetViews>
    <sheetView tabSelected="1" workbookViewId="0">
      <selection activeCell="D170" sqref="D170"/>
    </sheetView>
  </sheetViews>
  <sheetFormatPr baseColWidth="10" defaultRowHeight="15"/>
  <cols>
    <col min="1" max="1" width="5.85546875" customWidth="1"/>
    <col min="2" max="2" width="14.140625" customWidth="1"/>
    <col min="3" max="3" width="19" customWidth="1"/>
    <col min="4" max="4" width="15.140625" customWidth="1"/>
    <col min="5" max="6" width="13" hidden="1" customWidth="1"/>
    <col min="7" max="7" width="6.7109375" style="156" customWidth="1"/>
    <col min="8" max="8" width="6.7109375" customWidth="1"/>
    <col min="9" max="9" width="6.7109375" style="137" customWidth="1"/>
    <col min="10" max="12" width="6.7109375" customWidth="1"/>
    <col min="13" max="14" width="6.7109375" style="137" customWidth="1"/>
    <col min="15" max="15" width="6.7109375" customWidth="1"/>
    <col min="16" max="18" width="6.7109375" style="144" customWidth="1"/>
    <col min="19" max="22" width="6.7109375" customWidth="1"/>
    <col min="23" max="23" width="3.7109375" style="156" customWidth="1"/>
    <col min="24" max="24" width="14" style="115" customWidth="1"/>
    <col min="25" max="25" width="0.85546875" customWidth="1"/>
    <col min="26" max="26" width="6.7109375" customWidth="1"/>
    <col min="27" max="27" width="6.140625" customWidth="1"/>
    <col min="28" max="28" width="6.7109375" style="137" customWidth="1"/>
    <col min="29" max="30" width="6.7109375" customWidth="1"/>
    <col min="31" max="31" width="6" customWidth="1"/>
    <col min="32" max="33" width="6.7109375" style="137" customWidth="1"/>
    <col min="34" max="34" width="6.7109375" customWidth="1"/>
    <col min="35" max="35" width="5.85546875" style="123" customWidth="1"/>
    <col min="36" max="37" width="6.7109375" style="123" customWidth="1"/>
    <col min="38" max="38" width="6.7109375" customWidth="1"/>
    <col min="39" max="39" width="3.7109375" customWidth="1"/>
    <col min="40" max="40" width="6.7109375" style="137" customWidth="1"/>
    <col min="41" max="41" width="6.7109375" customWidth="1"/>
    <col min="42" max="42" width="7.85546875" customWidth="1"/>
    <col min="43" max="43" width="13.140625" customWidth="1"/>
    <col min="44" max="44" width="3.7109375" customWidth="1"/>
    <col min="199" max="199" width="5.85546875" customWidth="1"/>
    <col min="200" max="202" width="25.7109375" customWidth="1"/>
    <col min="203" max="204" width="8.28515625" customWidth="1"/>
    <col min="205" max="207" width="7.28515625" customWidth="1"/>
    <col min="208" max="209" width="8.28515625" customWidth="1"/>
    <col min="210" max="212" width="7.28515625" customWidth="1"/>
    <col min="213" max="214" width="8.28515625" customWidth="1"/>
    <col min="215" max="216" width="7.28515625" customWidth="1"/>
    <col min="217" max="218" width="8.28515625" customWidth="1"/>
    <col min="219" max="219" width="7.28515625" customWidth="1"/>
    <col min="220" max="221" width="8.28515625" customWidth="1"/>
    <col min="222" max="222" width="4.42578125" customWidth="1"/>
    <col min="223" max="224" width="8.28515625" customWidth="1"/>
    <col min="225" max="227" width="7.28515625" customWidth="1"/>
    <col min="228" max="229" width="8.28515625" customWidth="1"/>
    <col min="230" max="231" width="7.28515625" customWidth="1"/>
    <col min="232" max="233" width="8.28515625" customWidth="1"/>
    <col min="234" max="234" width="7.28515625" customWidth="1"/>
    <col min="235" max="236" width="8.28515625" customWidth="1"/>
    <col min="237" max="238" width="7.28515625" customWidth="1"/>
    <col min="239" max="240" width="8.28515625" customWidth="1"/>
    <col min="241" max="241" width="3.85546875" customWidth="1"/>
    <col min="242" max="242" width="10" customWidth="1"/>
    <col min="243" max="243" width="20.7109375" customWidth="1"/>
    <col min="455" max="455" width="5.85546875" customWidth="1"/>
    <col min="456" max="458" width="25.7109375" customWidth="1"/>
    <col min="459" max="460" width="8.28515625" customWidth="1"/>
    <col min="461" max="463" width="7.28515625" customWidth="1"/>
    <col min="464" max="465" width="8.28515625" customWidth="1"/>
    <col min="466" max="468" width="7.28515625" customWidth="1"/>
    <col min="469" max="470" width="8.28515625" customWidth="1"/>
    <col min="471" max="472" width="7.28515625" customWidth="1"/>
    <col min="473" max="474" width="8.28515625" customWidth="1"/>
    <col min="475" max="475" width="7.28515625" customWidth="1"/>
    <col min="476" max="477" width="8.28515625" customWidth="1"/>
    <col min="478" max="478" width="4.42578125" customWidth="1"/>
    <col min="479" max="480" width="8.28515625" customWidth="1"/>
    <col min="481" max="483" width="7.28515625" customWidth="1"/>
    <col min="484" max="485" width="8.28515625" customWidth="1"/>
    <col min="486" max="487" width="7.28515625" customWidth="1"/>
    <col min="488" max="489" width="8.28515625" customWidth="1"/>
    <col min="490" max="490" width="7.28515625" customWidth="1"/>
    <col min="491" max="492" width="8.28515625" customWidth="1"/>
    <col min="493" max="494" width="7.28515625" customWidth="1"/>
    <col min="495" max="496" width="8.28515625" customWidth="1"/>
    <col min="497" max="497" width="3.85546875" customWidth="1"/>
    <col min="498" max="498" width="10" customWidth="1"/>
    <col min="499" max="499" width="20.7109375" customWidth="1"/>
    <col min="711" max="711" width="5.85546875" customWidth="1"/>
    <col min="712" max="714" width="25.7109375" customWidth="1"/>
    <col min="715" max="716" width="8.28515625" customWidth="1"/>
    <col min="717" max="719" width="7.28515625" customWidth="1"/>
    <col min="720" max="721" width="8.28515625" customWidth="1"/>
    <col min="722" max="724" width="7.28515625" customWidth="1"/>
    <col min="725" max="726" width="8.28515625" customWidth="1"/>
    <col min="727" max="728" width="7.28515625" customWidth="1"/>
    <col min="729" max="730" width="8.28515625" customWidth="1"/>
    <col min="731" max="731" width="7.28515625" customWidth="1"/>
    <col min="732" max="733" width="8.28515625" customWidth="1"/>
    <col min="734" max="734" width="4.42578125" customWidth="1"/>
    <col min="735" max="736" width="8.28515625" customWidth="1"/>
    <col min="737" max="739" width="7.28515625" customWidth="1"/>
    <col min="740" max="741" width="8.28515625" customWidth="1"/>
    <col min="742" max="743" width="7.28515625" customWidth="1"/>
    <col min="744" max="745" width="8.28515625" customWidth="1"/>
    <col min="746" max="746" width="7.28515625" customWidth="1"/>
    <col min="747" max="748" width="8.28515625" customWidth="1"/>
    <col min="749" max="750" width="7.28515625" customWidth="1"/>
    <col min="751" max="752" width="8.28515625" customWidth="1"/>
    <col min="753" max="753" width="3.85546875" customWidth="1"/>
    <col min="754" max="754" width="10" customWidth="1"/>
    <col min="755" max="755" width="20.7109375" customWidth="1"/>
    <col min="967" max="967" width="5.85546875" customWidth="1"/>
    <col min="968" max="970" width="25.7109375" customWidth="1"/>
    <col min="971" max="972" width="8.28515625" customWidth="1"/>
    <col min="973" max="975" width="7.28515625" customWidth="1"/>
    <col min="976" max="977" width="8.28515625" customWidth="1"/>
    <col min="978" max="980" width="7.28515625" customWidth="1"/>
    <col min="981" max="982" width="8.28515625" customWidth="1"/>
    <col min="983" max="984" width="7.28515625" customWidth="1"/>
    <col min="985" max="986" width="8.28515625" customWidth="1"/>
    <col min="987" max="987" width="7.28515625" customWidth="1"/>
    <col min="988" max="989" width="8.28515625" customWidth="1"/>
    <col min="990" max="990" width="4.42578125" customWidth="1"/>
    <col min="991" max="992" width="8.28515625" customWidth="1"/>
    <col min="993" max="995" width="7.28515625" customWidth="1"/>
    <col min="996" max="997" width="8.28515625" customWidth="1"/>
    <col min="998" max="999" width="7.28515625" customWidth="1"/>
    <col min="1000" max="1001" width="8.28515625" customWidth="1"/>
    <col min="1002" max="1002" width="7.28515625" customWidth="1"/>
    <col min="1003" max="1004" width="8.28515625" customWidth="1"/>
    <col min="1005" max="1006" width="7.28515625" customWidth="1"/>
    <col min="1007" max="1008" width="8.28515625" customWidth="1"/>
    <col min="1009" max="1009" width="3.85546875" customWidth="1"/>
    <col min="1010" max="1010" width="10" customWidth="1"/>
    <col min="1011" max="1011" width="20.7109375" customWidth="1"/>
    <col min="1223" max="1223" width="5.85546875" customWidth="1"/>
    <col min="1224" max="1226" width="25.7109375" customWidth="1"/>
    <col min="1227" max="1228" width="8.28515625" customWidth="1"/>
    <col min="1229" max="1231" width="7.28515625" customWidth="1"/>
    <col min="1232" max="1233" width="8.28515625" customWidth="1"/>
    <col min="1234" max="1236" width="7.28515625" customWidth="1"/>
    <col min="1237" max="1238" width="8.28515625" customWidth="1"/>
    <col min="1239" max="1240" width="7.28515625" customWidth="1"/>
    <col min="1241" max="1242" width="8.28515625" customWidth="1"/>
    <col min="1243" max="1243" width="7.28515625" customWidth="1"/>
    <col min="1244" max="1245" width="8.28515625" customWidth="1"/>
    <col min="1246" max="1246" width="4.42578125" customWidth="1"/>
    <col min="1247" max="1248" width="8.28515625" customWidth="1"/>
    <col min="1249" max="1251" width="7.28515625" customWidth="1"/>
    <col min="1252" max="1253" width="8.28515625" customWidth="1"/>
    <col min="1254" max="1255" width="7.28515625" customWidth="1"/>
    <col min="1256" max="1257" width="8.28515625" customWidth="1"/>
    <col min="1258" max="1258" width="7.28515625" customWidth="1"/>
    <col min="1259" max="1260" width="8.28515625" customWidth="1"/>
    <col min="1261" max="1262" width="7.28515625" customWidth="1"/>
    <col min="1263" max="1264" width="8.28515625" customWidth="1"/>
    <col min="1265" max="1265" width="3.85546875" customWidth="1"/>
    <col min="1266" max="1266" width="10" customWidth="1"/>
    <col min="1267" max="1267" width="20.7109375" customWidth="1"/>
    <col min="1479" max="1479" width="5.85546875" customWidth="1"/>
    <col min="1480" max="1482" width="25.7109375" customWidth="1"/>
    <col min="1483" max="1484" width="8.28515625" customWidth="1"/>
    <col min="1485" max="1487" width="7.28515625" customWidth="1"/>
    <col min="1488" max="1489" width="8.28515625" customWidth="1"/>
    <col min="1490" max="1492" width="7.28515625" customWidth="1"/>
    <col min="1493" max="1494" width="8.28515625" customWidth="1"/>
    <col min="1495" max="1496" width="7.28515625" customWidth="1"/>
    <col min="1497" max="1498" width="8.28515625" customWidth="1"/>
    <col min="1499" max="1499" width="7.28515625" customWidth="1"/>
    <col min="1500" max="1501" width="8.28515625" customWidth="1"/>
    <col min="1502" max="1502" width="4.42578125" customWidth="1"/>
    <col min="1503" max="1504" width="8.28515625" customWidth="1"/>
    <col min="1505" max="1507" width="7.28515625" customWidth="1"/>
    <col min="1508" max="1509" width="8.28515625" customWidth="1"/>
    <col min="1510" max="1511" width="7.28515625" customWidth="1"/>
    <col min="1512" max="1513" width="8.28515625" customWidth="1"/>
    <col min="1514" max="1514" width="7.28515625" customWidth="1"/>
    <col min="1515" max="1516" width="8.28515625" customWidth="1"/>
    <col min="1517" max="1518" width="7.28515625" customWidth="1"/>
    <col min="1519" max="1520" width="8.28515625" customWidth="1"/>
    <col min="1521" max="1521" width="3.85546875" customWidth="1"/>
    <col min="1522" max="1522" width="10" customWidth="1"/>
    <col min="1523" max="1523" width="20.7109375" customWidth="1"/>
    <col min="1735" max="1735" width="5.85546875" customWidth="1"/>
    <col min="1736" max="1738" width="25.7109375" customWidth="1"/>
    <col min="1739" max="1740" width="8.28515625" customWidth="1"/>
    <col min="1741" max="1743" width="7.28515625" customWidth="1"/>
    <col min="1744" max="1745" width="8.28515625" customWidth="1"/>
    <col min="1746" max="1748" width="7.28515625" customWidth="1"/>
    <col min="1749" max="1750" width="8.28515625" customWidth="1"/>
    <col min="1751" max="1752" width="7.28515625" customWidth="1"/>
    <col min="1753" max="1754" width="8.28515625" customWidth="1"/>
    <col min="1755" max="1755" width="7.28515625" customWidth="1"/>
    <col min="1756" max="1757" width="8.28515625" customWidth="1"/>
    <col min="1758" max="1758" width="4.42578125" customWidth="1"/>
    <col min="1759" max="1760" width="8.28515625" customWidth="1"/>
    <col min="1761" max="1763" width="7.28515625" customWidth="1"/>
    <col min="1764" max="1765" width="8.28515625" customWidth="1"/>
    <col min="1766" max="1767" width="7.28515625" customWidth="1"/>
    <col min="1768" max="1769" width="8.28515625" customWidth="1"/>
    <col min="1770" max="1770" width="7.28515625" customWidth="1"/>
    <col min="1771" max="1772" width="8.28515625" customWidth="1"/>
    <col min="1773" max="1774" width="7.28515625" customWidth="1"/>
    <col min="1775" max="1776" width="8.28515625" customWidth="1"/>
    <col min="1777" max="1777" width="3.85546875" customWidth="1"/>
    <col min="1778" max="1778" width="10" customWidth="1"/>
    <col min="1779" max="1779" width="20.7109375" customWidth="1"/>
    <col min="1991" max="1991" width="5.85546875" customWidth="1"/>
    <col min="1992" max="1994" width="25.7109375" customWidth="1"/>
    <col min="1995" max="1996" width="8.28515625" customWidth="1"/>
    <col min="1997" max="1999" width="7.28515625" customWidth="1"/>
    <col min="2000" max="2001" width="8.28515625" customWidth="1"/>
    <col min="2002" max="2004" width="7.28515625" customWidth="1"/>
    <col min="2005" max="2006" width="8.28515625" customWidth="1"/>
    <col min="2007" max="2008" width="7.28515625" customWidth="1"/>
    <col min="2009" max="2010" width="8.28515625" customWidth="1"/>
    <col min="2011" max="2011" width="7.28515625" customWidth="1"/>
    <col min="2012" max="2013" width="8.28515625" customWidth="1"/>
    <col min="2014" max="2014" width="4.42578125" customWidth="1"/>
    <col min="2015" max="2016" width="8.28515625" customWidth="1"/>
    <col min="2017" max="2019" width="7.28515625" customWidth="1"/>
    <col min="2020" max="2021" width="8.28515625" customWidth="1"/>
    <col min="2022" max="2023" width="7.28515625" customWidth="1"/>
    <col min="2024" max="2025" width="8.28515625" customWidth="1"/>
    <col min="2026" max="2026" width="7.28515625" customWidth="1"/>
    <col min="2027" max="2028" width="8.28515625" customWidth="1"/>
    <col min="2029" max="2030" width="7.28515625" customWidth="1"/>
    <col min="2031" max="2032" width="8.28515625" customWidth="1"/>
    <col min="2033" max="2033" width="3.85546875" customWidth="1"/>
    <col min="2034" max="2034" width="10" customWidth="1"/>
    <col min="2035" max="2035" width="20.7109375" customWidth="1"/>
    <col min="2247" max="2247" width="5.85546875" customWidth="1"/>
    <col min="2248" max="2250" width="25.7109375" customWidth="1"/>
    <col min="2251" max="2252" width="8.28515625" customWidth="1"/>
    <col min="2253" max="2255" width="7.28515625" customWidth="1"/>
    <col min="2256" max="2257" width="8.28515625" customWidth="1"/>
    <col min="2258" max="2260" width="7.28515625" customWidth="1"/>
    <col min="2261" max="2262" width="8.28515625" customWidth="1"/>
    <col min="2263" max="2264" width="7.28515625" customWidth="1"/>
    <col min="2265" max="2266" width="8.28515625" customWidth="1"/>
    <col min="2267" max="2267" width="7.28515625" customWidth="1"/>
    <col min="2268" max="2269" width="8.28515625" customWidth="1"/>
    <col min="2270" max="2270" width="4.42578125" customWidth="1"/>
    <col min="2271" max="2272" width="8.28515625" customWidth="1"/>
    <col min="2273" max="2275" width="7.28515625" customWidth="1"/>
    <col min="2276" max="2277" width="8.28515625" customWidth="1"/>
    <col min="2278" max="2279" width="7.28515625" customWidth="1"/>
    <col min="2280" max="2281" width="8.28515625" customWidth="1"/>
    <col min="2282" max="2282" width="7.28515625" customWidth="1"/>
    <col min="2283" max="2284" width="8.28515625" customWidth="1"/>
    <col min="2285" max="2286" width="7.28515625" customWidth="1"/>
    <col min="2287" max="2288" width="8.28515625" customWidth="1"/>
    <col min="2289" max="2289" width="3.85546875" customWidth="1"/>
    <col min="2290" max="2290" width="10" customWidth="1"/>
    <col min="2291" max="2291" width="20.7109375" customWidth="1"/>
    <col min="2503" max="2503" width="5.85546875" customWidth="1"/>
    <col min="2504" max="2506" width="25.7109375" customWidth="1"/>
    <col min="2507" max="2508" width="8.28515625" customWidth="1"/>
    <col min="2509" max="2511" width="7.28515625" customWidth="1"/>
    <col min="2512" max="2513" width="8.28515625" customWidth="1"/>
    <col min="2514" max="2516" width="7.28515625" customWidth="1"/>
    <col min="2517" max="2518" width="8.28515625" customWidth="1"/>
    <col min="2519" max="2520" width="7.28515625" customWidth="1"/>
    <col min="2521" max="2522" width="8.28515625" customWidth="1"/>
    <col min="2523" max="2523" width="7.28515625" customWidth="1"/>
    <col min="2524" max="2525" width="8.28515625" customWidth="1"/>
    <col min="2526" max="2526" width="4.42578125" customWidth="1"/>
    <col min="2527" max="2528" width="8.28515625" customWidth="1"/>
    <col min="2529" max="2531" width="7.28515625" customWidth="1"/>
    <col min="2532" max="2533" width="8.28515625" customWidth="1"/>
    <col min="2534" max="2535" width="7.28515625" customWidth="1"/>
    <col min="2536" max="2537" width="8.28515625" customWidth="1"/>
    <col min="2538" max="2538" width="7.28515625" customWidth="1"/>
    <col min="2539" max="2540" width="8.28515625" customWidth="1"/>
    <col min="2541" max="2542" width="7.28515625" customWidth="1"/>
    <col min="2543" max="2544" width="8.28515625" customWidth="1"/>
    <col min="2545" max="2545" width="3.85546875" customWidth="1"/>
    <col min="2546" max="2546" width="10" customWidth="1"/>
    <col min="2547" max="2547" width="20.7109375" customWidth="1"/>
    <col min="2759" max="2759" width="5.85546875" customWidth="1"/>
    <col min="2760" max="2762" width="25.7109375" customWidth="1"/>
    <col min="2763" max="2764" width="8.28515625" customWidth="1"/>
    <col min="2765" max="2767" width="7.28515625" customWidth="1"/>
    <col min="2768" max="2769" width="8.28515625" customWidth="1"/>
    <col min="2770" max="2772" width="7.28515625" customWidth="1"/>
    <col min="2773" max="2774" width="8.28515625" customWidth="1"/>
    <col min="2775" max="2776" width="7.28515625" customWidth="1"/>
    <col min="2777" max="2778" width="8.28515625" customWidth="1"/>
    <col min="2779" max="2779" width="7.28515625" customWidth="1"/>
    <col min="2780" max="2781" width="8.28515625" customWidth="1"/>
    <col min="2782" max="2782" width="4.42578125" customWidth="1"/>
    <col min="2783" max="2784" width="8.28515625" customWidth="1"/>
    <col min="2785" max="2787" width="7.28515625" customWidth="1"/>
    <col min="2788" max="2789" width="8.28515625" customWidth="1"/>
    <col min="2790" max="2791" width="7.28515625" customWidth="1"/>
    <col min="2792" max="2793" width="8.28515625" customWidth="1"/>
    <col min="2794" max="2794" width="7.28515625" customWidth="1"/>
    <col min="2795" max="2796" width="8.28515625" customWidth="1"/>
    <col min="2797" max="2798" width="7.28515625" customWidth="1"/>
    <col min="2799" max="2800" width="8.28515625" customWidth="1"/>
    <col min="2801" max="2801" width="3.85546875" customWidth="1"/>
    <col min="2802" max="2802" width="10" customWidth="1"/>
    <col min="2803" max="2803" width="20.7109375" customWidth="1"/>
    <col min="3015" max="3015" width="5.85546875" customWidth="1"/>
    <col min="3016" max="3018" width="25.7109375" customWidth="1"/>
    <col min="3019" max="3020" width="8.28515625" customWidth="1"/>
    <col min="3021" max="3023" width="7.28515625" customWidth="1"/>
    <col min="3024" max="3025" width="8.28515625" customWidth="1"/>
    <col min="3026" max="3028" width="7.28515625" customWidth="1"/>
    <col min="3029" max="3030" width="8.28515625" customWidth="1"/>
    <col min="3031" max="3032" width="7.28515625" customWidth="1"/>
    <col min="3033" max="3034" width="8.28515625" customWidth="1"/>
    <col min="3035" max="3035" width="7.28515625" customWidth="1"/>
    <col min="3036" max="3037" width="8.28515625" customWidth="1"/>
    <col min="3038" max="3038" width="4.42578125" customWidth="1"/>
    <col min="3039" max="3040" width="8.28515625" customWidth="1"/>
    <col min="3041" max="3043" width="7.28515625" customWidth="1"/>
    <col min="3044" max="3045" width="8.28515625" customWidth="1"/>
    <col min="3046" max="3047" width="7.28515625" customWidth="1"/>
    <col min="3048" max="3049" width="8.28515625" customWidth="1"/>
    <col min="3050" max="3050" width="7.28515625" customWidth="1"/>
    <col min="3051" max="3052" width="8.28515625" customWidth="1"/>
    <col min="3053" max="3054" width="7.28515625" customWidth="1"/>
    <col min="3055" max="3056" width="8.28515625" customWidth="1"/>
    <col min="3057" max="3057" width="3.85546875" customWidth="1"/>
    <col min="3058" max="3058" width="10" customWidth="1"/>
    <col min="3059" max="3059" width="20.7109375" customWidth="1"/>
    <col min="3271" max="3271" width="5.85546875" customWidth="1"/>
    <col min="3272" max="3274" width="25.7109375" customWidth="1"/>
    <col min="3275" max="3276" width="8.28515625" customWidth="1"/>
    <col min="3277" max="3279" width="7.28515625" customWidth="1"/>
    <col min="3280" max="3281" width="8.28515625" customWidth="1"/>
    <col min="3282" max="3284" width="7.28515625" customWidth="1"/>
    <col min="3285" max="3286" width="8.28515625" customWidth="1"/>
    <col min="3287" max="3288" width="7.28515625" customWidth="1"/>
    <col min="3289" max="3290" width="8.28515625" customWidth="1"/>
    <col min="3291" max="3291" width="7.28515625" customWidth="1"/>
    <col min="3292" max="3293" width="8.28515625" customWidth="1"/>
    <col min="3294" max="3294" width="4.42578125" customWidth="1"/>
    <col min="3295" max="3296" width="8.28515625" customWidth="1"/>
    <col min="3297" max="3299" width="7.28515625" customWidth="1"/>
    <col min="3300" max="3301" width="8.28515625" customWidth="1"/>
    <col min="3302" max="3303" width="7.28515625" customWidth="1"/>
    <col min="3304" max="3305" width="8.28515625" customWidth="1"/>
    <col min="3306" max="3306" width="7.28515625" customWidth="1"/>
    <col min="3307" max="3308" width="8.28515625" customWidth="1"/>
    <col min="3309" max="3310" width="7.28515625" customWidth="1"/>
    <col min="3311" max="3312" width="8.28515625" customWidth="1"/>
    <col min="3313" max="3313" width="3.85546875" customWidth="1"/>
    <col min="3314" max="3314" width="10" customWidth="1"/>
    <col min="3315" max="3315" width="20.7109375" customWidth="1"/>
    <col min="3527" max="3527" width="5.85546875" customWidth="1"/>
    <col min="3528" max="3530" width="25.7109375" customWidth="1"/>
    <col min="3531" max="3532" width="8.28515625" customWidth="1"/>
    <col min="3533" max="3535" width="7.28515625" customWidth="1"/>
    <col min="3536" max="3537" width="8.28515625" customWidth="1"/>
    <col min="3538" max="3540" width="7.28515625" customWidth="1"/>
    <col min="3541" max="3542" width="8.28515625" customWidth="1"/>
    <col min="3543" max="3544" width="7.28515625" customWidth="1"/>
    <col min="3545" max="3546" width="8.28515625" customWidth="1"/>
    <col min="3547" max="3547" width="7.28515625" customWidth="1"/>
    <col min="3548" max="3549" width="8.28515625" customWidth="1"/>
    <col min="3550" max="3550" width="4.42578125" customWidth="1"/>
    <col min="3551" max="3552" width="8.28515625" customWidth="1"/>
    <col min="3553" max="3555" width="7.28515625" customWidth="1"/>
    <col min="3556" max="3557" width="8.28515625" customWidth="1"/>
    <col min="3558" max="3559" width="7.28515625" customWidth="1"/>
    <col min="3560" max="3561" width="8.28515625" customWidth="1"/>
    <col min="3562" max="3562" width="7.28515625" customWidth="1"/>
    <col min="3563" max="3564" width="8.28515625" customWidth="1"/>
    <col min="3565" max="3566" width="7.28515625" customWidth="1"/>
    <col min="3567" max="3568" width="8.28515625" customWidth="1"/>
    <col min="3569" max="3569" width="3.85546875" customWidth="1"/>
    <col min="3570" max="3570" width="10" customWidth="1"/>
    <col min="3571" max="3571" width="20.7109375" customWidth="1"/>
    <col min="3783" max="3783" width="5.85546875" customWidth="1"/>
    <col min="3784" max="3786" width="25.7109375" customWidth="1"/>
    <col min="3787" max="3788" width="8.28515625" customWidth="1"/>
    <col min="3789" max="3791" width="7.28515625" customWidth="1"/>
    <col min="3792" max="3793" width="8.28515625" customWidth="1"/>
    <col min="3794" max="3796" width="7.28515625" customWidth="1"/>
    <col min="3797" max="3798" width="8.28515625" customWidth="1"/>
    <col min="3799" max="3800" width="7.28515625" customWidth="1"/>
    <col min="3801" max="3802" width="8.28515625" customWidth="1"/>
    <col min="3803" max="3803" width="7.28515625" customWidth="1"/>
    <col min="3804" max="3805" width="8.28515625" customWidth="1"/>
    <col min="3806" max="3806" width="4.42578125" customWidth="1"/>
    <col min="3807" max="3808" width="8.28515625" customWidth="1"/>
    <col min="3809" max="3811" width="7.28515625" customWidth="1"/>
    <col min="3812" max="3813" width="8.28515625" customWidth="1"/>
    <col min="3814" max="3815" width="7.28515625" customWidth="1"/>
    <col min="3816" max="3817" width="8.28515625" customWidth="1"/>
    <col min="3818" max="3818" width="7.28515625" customWidth="1"/>
    <col min="3819" max="3820" width="8.28515625" customWidth="1"/>
    <col min="3821" max="3822" width="7.28515625" customWidth="1"/>
    <col min="3823" max="3824" width="8.28515625" customWidth="1"/>
    <col min="3825" max="3825" width="3.85546875" customWidth="1"/>
    <col min="3826" max="3826" width="10" customWidth="1"/>
    <col min="3827" max="3827" width="20.7109375" customWidth="1"/>
    <col min="4039" max="4039" width="5.85546875" customWidth="1"/>
    <col min="4040" max="4042" width="25.7109375" customWidth="1"/>
    <col min="4043" max="4044" width="8.28515625" customWidth="1"/>
    <col min="4045" max="4047" width="7.28515625" customWidth="1"/>
    <col min="4048" max="4049" width="8.28515625" customWidth="1"/>
    <col min="4050" max="4052" width="7.28515625" customWidth="1"/>
    <col min="4053" max="4054" width="8.28515625" customWidth="1"/>
    <col min="4055" max="4056" width="7.28515625" customWidth="1"/>
    <col min="4057" max="4058" width="8.28515625" customWidth="1"/>
    <col min="4059" max="4059" width="7.28515625" customWidth="1"/>
    <col min="4060" max="4061" width="8.28515625" customWidth="1"/>
    <col min="4062" max="4062" width="4.42578125" customWidth="1"/>
    <col min="4063" max="4064" width="8.28515625" customWidth="1"/>
    <col min="4065" max="4067" width="7.28515625" customWidth="1"/>
    <col min="4068" max="4069" width="8.28515625" customWidth="1"/>
    <col min="4070" max="4071" width="7.28515625" customWidth="1"/>
    <col min="4072" max="4073" width="8.28515625" customWidth="1"/>
    <col min="4074" max="4074" width="7.28515625" customWidth="1"/>
    <col min="4075" max="4076" width="8.28515625" customWidth="1"/>
    <col min="4077" max="4078" width="7.28515625" customWidth="1"/>
    <col min="4079" max="4080" width="8.28515625" customWidth="1"/>
    <col min="4081" max="4081" width="3.85546875" customWidth="1"/>
    <col min="4082" max="4082" width="10" customWidth="1"/>
    <col min="4083" max="4083" width="20.7109375" customWidth="1"/>
    <col min="4295" max="4295" width="5.85546875" customWidth="1"/>
    <col min="4296" max="4298" width="25.7109375" customWidth="1"/>
    <col min="4299" max="4300" width="8.28515625" customWidth="1"/>
    <col min="4301" max="4303" width="7.28515625" customWidth="1"/>
    <col min="4304" max="4305" width="8.28515625" customWidth="1"/>
    <col min="4306" max="4308" width="7.28515625" customWidth="1"/>
    <col min="4309" max="4310" width="8.28515625" customWidth="1"/>
    <col min="4311" max="4312" width="7.28515625" customWidth="1"/>
    <col min="4313" max="4314" width="8.28515625" customWidth="1"/>
    <col min="4315" max="4315" width="7.28515625" customWidth="1"/>
    <col min="4316" max="4317" width="8.28515625" customWidth="1"/>
    <col min="4318" max="4318" width="4.42578125" customWidth="1"/>
    <col min="4319" max="4320" width="8.28515625" customWidth="1"/>
    <col min="4321" max="4323" width="7.28515625" customWidth="1"/>
    <col min="4324" max="4325" width="8.28515625" customWidth="1"/>
    <col min="4326" max="4327" width="7.28515625" customWidth="1"/>
    <col min="4328" max="4329" width="8.28515625" customWidth="1"/>
    <col min="4330" max="4330" width="7.28515625" customWidth="1"/>
    <col min="4331" max="4332" width="8.28515625" customWidth="1"/>
    <col min="4333" max="4334" width="7.28515625" customWidth="1"/>
    <col min="4335" max="4336" width="8.28515625" customWidth="1"/>
    <col min="4337" max="4337" width="3.85546875" customWidth="1"/>
    <col min="4338" max="4338" width="10" customWidth="1"/>
    <col min="4339" max="4339" width="20.7109375" customWidth="1"/>
    <col min="4551" max="4551" width="5.85546875" customWidth="1"/>
    <col min="4552" max="4554" width="25.7109375" customWidth="1"/>
    <col min="4555" max="4556" width="8.28515625" customWidth="1"/>
    <col min="4557" max="4559" width="7.28515625" customWidth="1"/>
    <col min="4560" max="4561" width="8.28515625" customWidth="1"/>
    <col min="4562" max="4564" width="7.28515625" customWidth="1"/>
    <col min="4565" max="4566" width="8.28515625" customWidth="1"/>
    <col min="4567" max="4568" width="7.28515625" customWidth="1"/>
    <col min="4569" max="4570" width="8.28515625" customWidth="1"/>
    <col min="4571" max="4571" width="7.28515625" customWidth="1"/>
    <col min="4572" max="4573" width="8.28515625" customWidth="1"/>
    <col min="4574" max="4574" width="4.42578125" customWidth="1"/>
    <col min="4575" max="4576" width="8.28515625" customWidth="1"/>
    <col min="4577" max="4579" width="7.28515625" customWidth="1"/>
    <col min="4580" max="4581" width="8.28515625" customWidth="1"/>
    <col min="4582" max="4583" width="7.28515625" customWidth="1"/>
    <col min="4584" max="4585" width="8.28515625" customWidth="1"/>
    <col min="4586" max="4586" width="7.28515625" customWidth="1"/>
    <col min="4587" max="4588" width="8.28515625" customWidth="1"/>
    <col min="4589" max="4590" width="7.28515625" customWidth="1"/>
    <col min="4591" max="4592" width="8.28515625" customWidth="1"/>
    <col min="4593" max="4593" width="3.85546875" customWidth="1"/>
    <col min="4594" max="4594" width="10" customWidth="1"/>
    <col min="4595" max="4595" width="20.7109375" customWidth="1"/>
    <col min="4807" max="4807" width="5.85546875" customWidth="1"/>
    <col min="4808" max="4810" width="25.7109375" customWidth="1"/>
    <col min="4811" max="4812" width="8.28515625" customWidth="1"/>
    <col min="4813" max="4815" width="7.28515625" customWidth="1"/>
    <col min="4816" max="4817" width="8.28515625" customWidth="1"/>
    <col min="4818" max="4820" width="7.28515625" customWidth="1"/>
    <col min="4821" max="4822" width="8.28515625" customWidth="1"/>
    <col min="4823" max="4824" width="7.28515625" customWidth="1"/>
    <col min="4825" max="4826" width="8.28515625" customWidth="1"/>
    <col min="4827" max="4827" width="7.28515625" customWidth="1"/>
    <col min="4828" max="4829" width="8.28515625" customWidth="1"/>
    <col min="4830" max="4830" width="4.42578125" customWidth="1"/>
    <col min="4831" max="4832" width="8.28515625" customWidth="1"/>
    <col min="4833" max="4835" width="7.28515625" customWidth="1"/>
    <col min="4836" max="4837" width="8.28515625" customWidth="1"/>
    <col min="4838" max="4839" width="7.28515625" customWidth="1"/>
    <col min="4840" max="4841" width="8.28515625" customWidth="1"/>
    <col min="4842" max="4842" width="7.28515625" customWidth="1"/>
    <col min="4843" max="4844" width="8.28515625" customWidth="1"/>
    <col min="4845" max="4846" width="7.28515625" customWidth="1"/>
    <col min="4847" max="4848" width="8.28515625" customWidth="1"/>
    <col min="4849" max="4849" width="3.85546875" customWidth="1"/>
    <col min="4850" max="4850" width="10" customWidth="1"/>
    <col min="4851" max="4851" width="20.7109375" customWidth="1"/>
    <col min="5063" max="5063" width="5.85546875" customWidth="1"/>
    <col min="5064" max="5066" width="25.7109375" customWidth="1"/>
    <col min="5067" max="5068" width="8.28515625" customWidth="1"/>
    <col min="5069" max="5071" width="7.28515625" customWidth="1"/>
    <col min="5072" max="5073" width="8.28515625" customWidth="1"/>
    <col min="5074" max="5076" width="7.28515625" customWidth="1"/>
    <col min="5077" max="5078" width="8.28515625" customWidth="1"/>
    <col min="5079" max="5080" width="7.28515625" customWidth="1"/>
    <col min="5081" max="5082" width="8.28515625" customWidth="1"/>
    <col min="5083" max="5083" width="7.28515625" customWidth="1"/>
    <col min="5084" max="5085" width="8.28515625" customWidth="1"/>
    <col min="5086" max="5086" width="4.42578125" customWidth="1"/>
    <col min="5087" max="5088" width="8.28515625" customWidth="1"/>
    <col min="5089" max="5091" width="7.28515625" customWidth="1"/>
    <col min="5092" max="5093" width="8.28515625" customWidth="1"/>
    <col min="5094" max="5095" width="7.28515625" customWidth="1"/>
    <col min="5096" max="5097" width="8.28515625" customWidth="1"/>
    <col min="5098" max="5098" width="7.28515625" customWidth="1"/>
    <col min="5099" max="5100" width="8.28515625" customWidth="1"/>
    <col min="5101" max="5102" width="7.28515625" customWidth="1"/>
    <col min="5103" max="5104" width="8.28515625" customWidth="1"/>
    <col min="5105" max="5105" width="3.85546875" customWidth="1"/>
    <col min="5106" max="5106" width="10" customWidth="1"/>
    <col min="5107" max="5107" width="20.7109375" customWidth="1"/>
    <col min="5319" max="5319" width="5.85546875" customWidth="1"/>
    <col min="5320" max="5322" width="25.7109375" customWidth="1"/>
    <col min="5323" max="5324" width="8.28515625" customWidth="1"/>
    <col min="5325" max="5327" width="7.28515625" customWidth="1"/>
    <col min="5328" max="5329" width="8.28515625" customWidth="1"/>
    <col min="5330" max="5332" width="7.28515625" customWidth="1"/>
    <col min="5333" max="5334" width="8.28515625" customWidth="1"/>
    <col min="5335" max="5336" width="7.28515625" customWidth="1"/>
    <col min="5337" max="5338" width="8.28515625" customWidth="1"/>
    <col min="5339" max="5339" width="7.28515625" customWidth="1"/>
    <col min="5340" max="5341" width="8.28515625" customWidth="1"/>
    <col min="5342" max="5342" width="4.42578125" customWidth="1"/>
    <col min="5343" max="5344" width="8.28515625" customWidth="1"/>
    <col min="5345" max="5347" width="7.28515625" customWidth="1"/>
    <col min="5348" max="5349" width="8.28515625" customWidth="1"/>
    <col min="5350" max="5351" width="7.28515625" customWidth="1"/>
    <col min="5352" max="5353" width="8.28515625" customWidth="1"/>
    <col min="5354" max="5354" width="7.28515625" customWidth="1"/>
    <col min="5355" max="5356" width="8.28515625" customWidth="1"/>
    <col min="5357" max="5358" width="7.28515625" customWidth="1"/>
    <col min="5359" max="5360" width="8.28515625" customWidth="1"/>
    <col min="5361" max="5361" width="3.85546875" customWidth="1"/>
    <col min="5362" max="5362" width="10" customWidth="1"/>
    <col min="5363" max="5363" width="20.7109375" customWidth="1"/>
    <col min="5575" max="5575" width="5.85546875" customWidth="1"/>
    <col min="5576" max="5578" width="25.7109375" customWidth="1"/>
    <col min="5579" max="5580" width="8.28515625" customWidth="1"/>
    <col min="5581" max="5583" width="7.28515625" customWidth="1"/>
    <col min="5584" max="5585" width="8.28515625" customWidth="1"/>
    <col min="5586" max="5588" width="7.28515625" customWidth="1"/>
    <col min="5589" max="5590" width="8.28515625" customWidth="1"/>
    <col min="5591" max="5592" width="7.28515625" customWidth="1"/>
    <col min="5593" max="5594" width="8.28515625" customWidth="1"/>
    <col min="5595" max="5595" width="7.28515625" customWidth="1"/>
    <col min="5596" max="5597" width="8.28515625" customWidth="1"/>
    <col min="5598" max="5598" width="4.42578125" customWidth="1"/>
    <col min="5599" max="5600" width="8.28515625" customWidth="1"/>
    <col min="5601" max="5603" width="7.28515625" customWidth="1"/>
    <col min="5604" max="5605" width="8.28515625" customWidth="1"/>
    <col min="5606" max="5607" width="7.28515625" customWidth="1"/>
    <col min="5608" max="5609" width="8.28515625" customWidth="1"/>
    <col min="5610" max="5610" width="7.28515625" customWidth="1"/>
    <col min="5611" max="5612" width="8.28515625" customWidth="1"/>
    <col min="5613" max="5614" width="7.28515625" customWidth="1"/>
    <col min="5615" max="5616" width="8.28515625" customWidth="1"/>
    <col min="5617" max="5617" width="3.85546875" customWidth="1"/>
    <col min="5618" max="5618" width="10" customWidth="1"/>
    <col min="5619" max="5619" width="20.7109375" customWidth="1"/>
    <col min="5831" max="5831" width="5.85546875" customWidth="1"/>
    <col min="5832" max="5834" width="25.7109375" customWidth="1"/>
    <col min="5835" max="5836" width="8.28515625" customWidth="1"/>
    <col min="5837" max="5839" width="7.28515625" customWidth="1"/>
    <col min="5840" max="5841" width="8.28515625" customWidth="1"/>
    <col min="5842" max="5844" width="7.28515625" customWidth="1"/>
    <col min="5845" max="5846" width="8.28515625" customWidth="1"/>
    <col min="5847" max="5848" width="7.28515625" customWidth="1"/>
    <col min="5849" max="5850" width="8.28515625" customWidth="1"/>
    <col min="5851" max="5851" width="7.28515625" customWidth="1"/>
    <col min="5852" max="5853" width="8.28515625" customWidth="1"/>
    <col min="5854" max="5854" width="4.42578125" customWidth="1"/>
    <col min="5855" max="5856" width="8.28515625" customWidth="1"/>
    <col min="5857" max="5859" width="7.28515625" customWidth="1"/>
    <col min="5860" max="5861" width="8.28515625" customWidth="1"/>
    <col min="5862" max="5863" width="7.28515625" customWidth="1"/>
    <col min="5864" max="5865" width="8.28515625" customWidth="1"/>
    <col min="5866" max="5866" width="7.28515625" customWidth="1"/>
    <col min="5867" max="5868" width="8.28515625" customWidth="1"/>
    <col min="5869" max="5870" width="7.28515625" customWidth="1"/>
    <col min="5871" max="5872" width="8.28515625" customWidth="1"/>
    <col min="5873" max="5873" width="3.85546875" customWidth="1"/>
    <col min="5874" max="5874" width="10" customWidth="1"/>
    <col min="5875" max="5875" width="20.7109375" customWidth="1"/>
    <col min="6087" max="6087" width="5.85546875" customWidth="1"/>
    <col min="6088" max="6090" width="25.7109375" customWidth="1"/>
    <col min="6091" max="6092" width="8.28515625" customWidth="1"/>
    <col min="6093" max="6095" width="7.28515625" customWidth="1"/>
    <col min="6096" max="6097" width="8.28515625" customWidth="1"/>
    <col min="6098" max="6100" width="7.28515625" customWidth="1"/>
    <col min="6101" max="6102" width="8.28515625" customWidth="1"/>
    <col min="6103" max="6104" width="7.28515625" customWidth="1"/>
    <col min="6105" max="6106" width="8.28515625" customWidth="1"/>
    <col min="6107" max="6107" width="7.28515625" customWidth="1"/>
    <col min="6108" max="6109" width="8.28515625" customWidth="1"/>
    <col min="6110" max="6110" width="4.42578125" customWidth="1"/>
    <col min="6111" max="6112" width="8.28515625" customWidth="1"/>
    <col min="6113" max="6115" width="7.28515625" customWidth="1"/>
    <col min="6116" max="6117" width="8.28515625" customWidth="1"/>
    <col min="6118" max="6119" width="7.28515625" customWidth="1"/>
    <col min="6120" max="6121" width="8.28515625" customWidth="1"/>
    <col min="6122" max="6122" width="7.28515625" customWidth="1"/>
    <col min="6123" max="6124" width="8.28515625" customWidth="1"/>
    <col min="6125" max="6126" width="7.28515625" customWidth="1"/>
    <col min="6127" max="6128" width="8.28515625" customWidth="1"/>
    <col min="6129" max="6129" width="3.85546875" customWidth="1"/>
    <col min="6130" max="6130" width="10" customWidth="1"/>
    <col min="6131" max="6131" width="20.7109375" customWidth="1"/>
    <col min="6343" max="6343" width="5.85546875" customWidth="1"/>
    <col min="6344" max="6346" width="25.7109375" customWidth="1"/>
    <col min="6347" max="6348" width="8.28515625" customWidth="1"/>
    <col min="6349" max="6351" width="7.28515625" customWidth="1"/>
    <col min="6352" max="6353" width="8.28515625" customWidth="1"/>
    <col min="6354" max="6356" width="7.28515625" customWidth="1"/>
    <col min="6357" max="6358" width="8.28515625" customWidth="1"/>
    <col min="6359" max="6360" width="7.28515625" customWidth="1"/>
    <col min="6361" max="6362" width="8.28515625" customWidth="1"/>
    <col min="6363" max="6363" width="7.28515625" customWidth="1"/>
    <col min="6364" max="6365" width="8.28515625" customWidth="1"/>
    <col min="6366" max="6366" width="4.42578125" customWidth="1"/>
    <col min="6367" max="6368" width="8.28515625" customWidth="1"/>
    <col min="6369" max="6371" width="7.28515625" customWidth="1"/>
    <col min="6372" max="6373" width="8.28515625" customWidth="1"/>
    <col min="6374" max="6375" width="7.28515625" customWidth="1"/>
    <col min="6376" max="6377" width="8.28515625" customWidth="1"/>
    <col min="6378" max="6378" width="7.28515625" customWidth="1"/>
    <col min="6379" max="6380" width="8.28515625" customWidth="1"/>
    <col min="6381" max="6382" width="7.28515625" customWidth="1"/>
    <col min="6383" max="6384" width="8.28515625" customWidth="1"/>
    <col min="6385" max="6385" width="3.85546875" customWidth="1"/>
    <col min="6386" max="6386" width="10" customWidth="1"/>
    <col min="6387" max="6387" width="20.7109375" customWidth="1"/>
    <col min="6599" max="6599" width="5.85546875" customWidth="1"/>
    <col min="6600" max="6602" width="25.7109375" customWidth="1"/>
    <col min="6603" max="6604" width="8.28515625" customWidth="1"/>
    <col min="6605" max="6607" width="7.28515625" customWidth="1"/>
    <col min="6608" max="6609" width="8.28515625" customWidth="1"/>
    <col min="6610" max="6612" width="7.28515625" customWidth="1"/>
    <col min="6613" max="6614" width="8.28515625" customWidth="1"/>
    <col min="6615" max="6616" width="7.28515625" customWidth="1"/>
    <col min="6617" max="6618" width="8.28515625" customWidth="1"/>
    <col min="6619" max="6619" width="7.28515625" customWidth="1"/>
    <col min="6620" max="6621" width="8.28515625" customWidth="1"/>
    <col min="6622" max="6622" width="4.42578125" customWidth="1"/>
    <col min="6623" max="6624" width="8.28515625" customWidth="1"/>
    <col min="6625" max="6627" width="7.28515625" customWidth="1"/>
    <col min="6628" max="6629" width="8.28515625" customWidth="1"/>
    <col min="6630" max="6631" width="7.28515625" customWidth="1"/>
    <col min="6632" max="6633" width="8.28515625" customWidth="1"/>
    <col min="6634" max="6634" width="7.28515625" customWidth="1"/>
    <col min="6635" max="6636" width="8.28515625" customWidth="1"/>
    <col min="6637" max="6638" width="7.28515625" customWidth="1"/>
    <col min="6639" max="6640" width="8.28515625" customWidth="1"/>
    <col min="6641" max="6641" width="3.85546875" customWidth="1"/>
    <col min="6642" max="6642" width="10" customWidth="1"/>
    <col min="6643" max="6643" width="20.7109375" customWidth="1"/>
    <col min="6855" max="6855" width="5.85546875" customWidth="1"/>
    <col min="6856" max="6858" width="25.7109375" customWidth="1"/>
    <col min="6859" max="6860" width="8.28515625" customWidth="1"/>
    <col min="6861" max="6863" width="7.28515625" customWidth="1"/>
    <col min="6864" max="6865" width="8.28515625" customWidth="1"/>
    <col min="6866" max="6868" width="7.28515625" customWidth="1"/>
    <col min="6869" max="6870" width="8.28515625" customWidth="1"/>
    <col min="6871" max="6872" width="7.28515625" customWidth="1"/>
    <col min="6873" max="6874" width="8.28515625" customWidth="1"/>
    <col min="6875" max="6875" width="7.28515625" customWidth="1"/>
    <col min="6876" max="6877" width="8.28515625" customWidth="1"/>
    <col min="6878" max="6878" width="4.42578125" customWidth="1"/>
    <col min="6879" max="6880" width="8.28515625" customWidth="1"/>
    <col min="6881" max="6883" width="7.28515625" customWidth="1"/>
    <col min="6884" max="6885" width="8.28515625" customWidth="1"/>
    <col min="6886" max="6887" width="7.28515625" customWidth="1"/>
    <col min="6888" max="6889" width="8.28515625" customWidth="1"/>
    <col min="6890" max="6890" width="7.28515625" customWidth="1"/>
    <col min="6891" max="6892" width="8.28515625" customWidth="1"/>
    <col min="6893" max="6894" width="7.28515625" customWidth="1"/>
    <col min="6895" max="6896" width="8.28515625" customWidth="1"/>
    <col min="6897" max="6897" width="3.85546875" customWidth="1"/>
    <col min="6898" max="6898" width="10" customWidth="1"/>
    <col min="6899" max="6899" width="20.7109375" customWidth="1"/>
    <col min="7111" max="7111" width="5.85546875" customWidth="1"/>
    <col min="7112" max="7114" width="25.7109375" customWidth="1"/>
    <col min="7115" max="7116" width="8.28515625" customWidth="1"/>
    <col min="7117" max="7119" width="7.28515625" customWidth="1"/>
    <col min="7120" max="7121" width="8.28515625" customWidth="1"/>
    <col min="7122" max="7124" width="7.28515625" customWidth="1"/>
    <col min="7125" max="7126" width="8.28515625" customWidth="1"/>
    <col min="7127" max="7128" width="7.28515625" customWidth="1"/>
    <col min="7129" max="7130" width="8.28515625" customWidth="1"/>
    <col min="7131" max="7131" width="7.28515625" customWidth="1"/>
    <col min="7132" max="7133" width="8.28515625" customWidth="1"/>
    <col min="7134" max="7134" width="4.42578125" customWidth="1"/>
    <col min="7135" max="7136" width="8.28515625" customWidth="1"/>
    <col min="7137" max="7139" width="7.28515625" customWidth="1"/>
    <col min="7140" max="7141" width="8.28515625" customWidth="1"/>
    <col min="7142" max="7143" width="7.28515625" customWidth="1"/>
    <col min="7144" max="7145" width="8.28515625" customWidth="1"/>
    <col min="7146" max="7146" width="7.28515625" customWidth="1"/>
    <col min="7147" max="7148" width="8.28515625" customWidth="1"/>
    <col min="7149" max="7150" width="7.28515625" customWidth="1"/>
    <col min="7151" max="7152" width="8.28515625" customWidth="1"/>
    <col min="7153" max="7153" width="3.85546875" customWidth="1"/>
    <col min="7154" max="7154" width="10" customWidth="1"/>
    <col min="7155" max="7155" width="20.7109375" customWidth="1"/>
    <col min="7367" max="7367" width="5.85546875" customWidth="1"/>
    <col min="7368" max="7370" width="25.7109375" customWidth="1"/>
    <col min="7371" max="7372" width="8.28515625" customWidth="1"/>
    <col min="7373" max="7375" width="7.28515625" customWidth="1"/>
    <col min="7376" max="7377" width="8.28515625" customWidth="1"/>
    <col min="7378" max="7380" width="7.28515625" customWidth="1"/>
    <col min="7381" max="7382" width="8.28515625" customWidth="1"/>
    <col min="7383" max="7384" width="7.28515625" customWidth="1"/>
    <col min="7385" max="7386" width="8.28515625" customWidth="1"/>
    <col min="7387" max="7387" width="7.28515625" customWidth="1"/>
    <col min="7388" max="7389" width="8.28515625" customWidth="1"/>
    <col min="7390" max="7390" width="4.42578125" customWidth="1"/>
    <col min="7391" max="7392" width="8.28515625" customWidth="1"/>
    <col min="7393" max="7395" width="7.28515625" customWidth="1"/>
    <col min="7396" max="7397" width="8.28515625" customWidth="1"/>
    <col min="7398" max="7399" width="7.28515625" customWidth="1"/>
    <col min="7400" max="7401" width="8.28515625" customWidth="1"/>
    <col min="7402" max="7402" width="7.28515625" customWidth="1"/>
    <col min="7403" max="7404" width="8.28515625" customWidth="1"/>
    <col min="7405" max="7406" width="7.28515625" customWidth="1"/>
    <col min="7407" max="7408" width="8.28515625" customWidth="1"/>
    <col min="7409" max="7409" width="3.85546875" customWidth="1"/>
    <col min="7410" max="7410" width="10" customWidth="1"/>
    <col min="7411" max="7411" width="20.7109375" customWidth="1"/>
    <col min="7623" max="7623" width="5.85546875" customWidth="1"/>
    <col min="7624" max="7626" width="25.7109375" customWidth="1"/>
    <col min="7627" max="7628" width="8.28515625" customWidth="1"/>
    <col min="7629" max="7631" width="7.28515625" customWidth="1"/>
    <col min="7632" max="7633" width="8.28515625" customWidth="1"/>
    <col min="7634" max="7636" width="7.28515625" customWidth="1"/>
    <col min="7637" max="7638" width="8.28515625" customWidth="1"/>
    <col min="7639" max="7640" width="7.28515625" customWidth="1"/>
    <col min="7641" max="7642" width="8.28515625" customWidth="1"/>
    <col min="7643" max="7643" width="7.28515625" customWidth="1"/>
    <col min="7644" max="7645" width="8.28515625" customWidth="1"/>
    <col min="7646" max="7646" width="4.42578125" customWidth="1"/>
    <col min="7647" max="7648" width="8.28515625" customWidth="1"/>
    <col min="7649" max="7651" width="7.28515625" customWidth="1"/>
    <col min="7652" max="7653" width="8.28515625" customWidth="1"/>
    <col min="7654" max="7655" width="7.28515625" customWidth="1"/>
    <col min="7656" max="7657" width="8.28515625" customWidth="1"/>
    <col min="7658" max="7658" width="7.28515625" customWidth="1"/>
    <col min="7659" max="7660" width="8.28515625" customWidth="1"/>
    <col min="7661" max="7662" width="7.28515625" customWidth="1"/>
    <col min="7663" max="7664" width="8.28515625" customWidth="1"/>
    <col min="7665" max="7665" width="3.85546875" customWidth="1"/>
    <col min="7666" max="7666" width="10" customWidth="1"/>
    <col min="7667" max="7667" width="20.7109375" customWidth="1"/>
    <col min="7879" max="7879" width="5.85546875" customWidth="1"/>
    <col min="7880" max="7882" width="25.7109375" customWidth="1"/>
    <col min="7883" max="7884" width="8.28515625" customWidth="1"/>
    <col min="7885" max="7887" width="7.28515625" customWidth="1"/>
    <col min="7888" max="7889" width="8.28515625" customWidth="1"/>
    <col min="7890" max="7892" width="7.28515625" customWidth="1"/>
    <col min="7893" max="7894" width="8.28515625" customWidth="1"/>
    <col min="7895" max="7896" width="7.28515625" customWidth="1"/>
    <col min="7897" max="7898" width="8.28515625" customWidth="1"/>
    <col min="7899" max="7899" width="7.28515625" customWidth="1"/>
    <col min="7900" max="7901" width="8.28515625" customWidth="1"/>
    <col min="7902" max="7902" width="4.42578125" customWidth="1"/>
    <col min="7903" max="7904" width="8.28515625" customWidth="1"/>
    <col min="7905" max="7907" width="7.28515625" customWidth="1"/>
    <col min="7908" max="7909" width="8.28515625" customWidth="1"/>
    <col min="7910" max="7911" width="7.28515625" customWidth="1"/>
    <col min="7912" max="7913" width="8.28515625" customWidth="1"/>
    <col min="7914" max="7914" width="7.28515625" customWidth="1"/>
    <col min="7915" max="7916" width="8.28515625" customWidth="1"/>
    <col min="7917" max="7918" width="7.28515625" customWidth="1"/>
    <col min="7919" max="7920" width="8.28515625" customWidth="1"/>
    <col min="7921" max="7921" width="3.85546875" customWidth="1"/>
    <col min="7922" max="7922" width="10" customWidth="1"/>
    <col min="7923" max="7923" width="20.7109375" customWidth="1"/>
    <col min="8135" max="8135" width="5.85546875" customWidth="1"/>
    <col min="8136" max="8138" width="25.7109375" customWidth="1"/>
    <col min="8139" max="8140" width="8.28515625" customWidth="1"/>
    <col min="8141" max="8143" width="7.28515625" customWidth="1"/>
    <col min="8144" max="8145" width="8.28515625" customWidth="1"/>
    <col min="8146" max="8148" width="7.28515625" customWidth="1"/>
    <col min="8149" max="8150" width="8.28515625" customWidth="1"/>
    <col min="8151" max="8152" width="7.28515625" customWidth="1"/>
    <col min="8153" max="8154" width="8.28515625" customWidth="1"/>
    <col min="8155" max="8155" width="7.28515625" customWidth="1"/>
    <col min="8156" max="8157" width="8.28515625" customWidth="1"/>
    <col min="8158" max="8158" width="4.42578125" customWidth="1"/>
    <col min="8159" max="8160" width="8.28515625" customWidth="1"/>
    <col min="8161" max="8163" width="7.28515625" customWidth="1"/>
    <col min="8164" max="8165" width="8.28515625" customWidth="1"/>
    <col min="8166" max="8167" width="7.28515625" customWidth="1"/>
    <col min="8168" max="8169" width="8.28515625" customWidth="1"/>
    <col min="8170" max="8170" width="7.28515625" customWidth="1"/>
    <col min="8171" max="8172" width="8.28515625" customWidth="1"/>
    <col min="8173" max="8174" width="7.28515625" customWidth="1"/>
    <col min="8175" max="8176" width="8.28515625" customWidth="1"/>
    <col min="8177" max="8177" width="3.85546875" customWidth="1"/>
    <col min="8178" max="8178" width="10" customWidth="1"/>
    <col min="8179" max="8179" width="20.7109375" customWidth="1"/>
    <col min="8391" max="8391" width="5.85546875" customWidth="1"/>
    <col min="8392" max="8394" width="25.7109375" customWidth="1"/>
    <col min="8395" max="8396" width="8.28515625" customWidth="1"/>
    <col min="8397" max="8399" width="7.28515625" customWidth="1"/>
    <col min="8400" max="8401" width="8.28515625" customWidth="1"/>
    <col min="8402" max="8404" width="7.28515625" customWidth="1"/>
    <col min="8405" max="8406" width="8.28515625" customWidth="1"/>
    <col min="8407" max="8408" width="7.28515625" customWidth="1"/>
    <col min="8409" max="8410" width="8.28515625" customWidth="1"/>
    <col min="8411" max="8411" width="7.28515625" customWidth="1"/>
    <col min="8412" max="8413" width="8.28515625" customWidth="1"/>
    <col min="8414" max="8414" width="4.42578125" customWidth="1"/>
    <col min="8415" max="8416" width="8.28515625" customWidth="1"/>
    <col min="8417" max="8419" width="7.28515625" customWidth="1"/>
    <col min="8420" max="8421" width="8.28515625" customWidth="1"/>
    <col min="8422" max="8423" width="7.28515625" customWidth="1"/>
    <col min="8424" max="8425" width="8.28515625" customWidth="1"/>
    <col min="8426" max="8426" width="7.28515625" customWidth="1"/>
    <col min="8427" max="8428" width="8.28515625" customWidth="1"/>
    <col min="8429" max="8430" width="7.28515625" customWidth="1"/>
    <col min="8431" max="8432" width="8.28515625" customWidth="1"/>
    <col min="8433" max="8433" width="3.85546875" customWidth="1"/>
    <col min="8434" max="8434" width="10" customWidth="1"/>
    <col min="8435" max="8435" width="20.7109375" customWidth="1"/>
    <col min="8647" max="8647" width="5.85546875" customWidth="1"/>
    <col min="8648" max="8650" width="25.7109375" customWidth="1"/>
    <col min="8651" max="8652" width="8.28515625" customWidth="1"/>
    <col min="8653" max="8655" width="7.28515625" customWidth="1"/>
    <col min="8656" max="8657" width="8.28515625" customWidth="1"/>
    <col min="8658" max="8660" width="7.28515625" customWidth="1"/>
    <col min="8661" max="8662" width="8.28515625" customWidth="1"/>
    <col min="8663" max="8664" width="7.28515625" customWidth="1"/>
    <col min="8665" max="8666" width="8.28515625" customWidth="1"/>
    <col min="8667" max="8667" width="7.28515625" customWidth="1"/>
    <col min="8668" max="8669" width="8.28515625" customWidth="1"/>
    <col min="8670" max="8670" width="4.42578125" customWidth="1"/>
    <col min="8671" max="8672" width="8.28515625" customWidth="1"/>
    <col min="8673" max="8675" width="7.28515625" customWidth="1"/>
    <col min="8676" max="8677" width="8.28515625" customWidth="1"/>
    <col min="8678" max="8679" width="7.28515625" customWidth="1"/>
    <col min="8680" max="8681" width="8.28515625" customWidth="1"/>
    <col min="8682" max="8682" width="7.28515625" customWidth="1"/>
    <col min="8683" max="8684" width="8.28515625" customWidth="1"/>
    <col min="8685" max="8686" width="7.28515625" customWidth="1"/>
    <col min="8687" max="8688" width="8.28515625" customWidth="1"/>
    <col min="8689" max="8689" width="3.85546875" customWidth="1"/>
    <col min="8690" max="8690" width="10" customWidth="1"/>
    <col min="8691" max="8691" width="20.7109375" customWidth="1"/>
    <col min="8903" max="8903" width="5.85546875" customWidth="1"/>
    <col min="8904" max="8906" width="25.7109375" customWidth="1"/>
    <col min="8907" max="8908" width="8.28515625" customWidth="1"/>
    <col min="8909" max="8911" width="7.28515625" customWidth="1"/>
    <col min="8912" max="8913" width="8.28515625" customWidth="1"/>
    <col min="8914" max="8916" width="7.28515625" customWidth="1"/>
    <col min="8917" max="8918" width="8.28515625" customWidth="1"/>
    <col min="8919" max="8920" width="7.28515625" customWidth="1"/>
    <col min="8921" max="8922" width="8.28515625" customWidth="1"/>
    <col min="8923" max="8923" width="7.28515625" customWidth="1"/>
    <col min="8924" max="8925" width="8.28515625" customWidth="1"/>
    <col min="8926" max="8926" width="4.42578125" customWidth="1"/>
    <col min="8927" max="8928" width="8.28515625" customWidth="1"/>
    <col min="8929" max="8931" width="7.28515625" customWidth="1"/>
    <col min="8932" max="8933" width="8.28515625" customWidth="1"/>
    <col min="8934" max="8935" width="7.28515625" customWidth="1"/>
    <col min="8936" max="8937" width="8.28515625" customWidth="1"/>
    <col min="8938" max="8938" width="7.28515625" customWidth="1"/>
    <col min="8939" max="8940" width="8.28515625" customWidth="1"/>
    <col min="8941" max="8942" width="7.28515625" customWidth="1"/>
    <col min="8943" max="8944" width="8.28515625" customWidth="1"/>
    <col min="8945" max="8945" width="3.85546875" customWidth="1"/>
    <col min="8946" max="8946" width="10" customWidth="1"/>
    <col min="8947" max="8947" width="20.7109375" customWidth="1"/>
    <col min="9159" max="9159" width="5.85546875" customWidth="1"/>
    <col min="9160" max="9162" width="25.7109375" customWidth="1"/>
    <col min="9163" max="9164" width="8.28515625" customWidth="1"/>
    <col min="9165" max="9167" width="7.28515625" customWidth="1"/>
    <col min="9168" max="9169" width="8.28515625" customWidth="1"/>
    <col min="9170" max="9172" width="7.28515625" customWidth="1"/>
    <col min="9173" max="9174" width="8.28515625" customWidth="1"/>
    <col min="9175" max="9176" width="7.28515625" customWidth="1"/>
    <col min="9177" max="9178" width="8.28515625" customWidth="1"/>
    <col min="9179" max="9179" width="7.28515625" customWidth="1"/>
    <col min="9180" max="9181" width="8.28515625" customWidth="1"/>
    <col min="9182" max="9182" width="4.42578125" customWidth="1"/>
    <col min="9183" max="9184" width="8.28515625" customWidth="1"/>
    <col min="9185" max="9187" width="7.28515625" customWidth="1"/>
    <col min="9188" max="9189" width="8.28515625" customWidth="1"/>
    <col min="9190" max="9191" width="7.28515625" customWidth="1"/>
    <col min="9192" max="9193" width="8.28515625" customWidth="1"/>
    <col min="9194" max="9194" width="7.28515625" customWidth="1"/>
    <col min="9195" max="9196" width="8.28515625" customWidth="1"/>
    <col min="9197" max="9198" width="7.28515625" customWidth="1"/>
    <col min="9199" max="9200" width="8.28515625" customWidth="1"/>
    <col min="9201" max="9201" width="3.85546875" customWidth="1"/>
    <col min="9202" max="9202" width="10" customWidth="1"/>
    <col min="9203" max="9203" width="20.7109375" customWidth="1"/>
    <col min="9415" max="9415" width="5.85546875" customWidth="1"/>
    <col min="9416" max="9418" width="25.7109375" customWidth="1"/>
    <col min="9419" max="9420" width="8.28515625" customWidth="1"/>
    <col min="9421" max="9423" width="7.28515625" customWidth="1"/>
    <col min="9424" max="9425" width="8.28515625" customWidth="1"/>
    <col min="9426" max="9428" width="7.28515625" customWidth="1"/>
    <col min="9429" max="9430" width="8.28515625" customWidth="1"/>
    <col min="9431" max="9432" width="7.28515625" customWidth="1"/>
    <col min="9433" max="9434" width="8.28515625" customWidth="1"/>
    <col min="9435" max="9435" width="7.28515625" customWidth="1"/>
    <col min="9436" max="9437" width="8.28515625" customWidth="1"/>
    <col min="9438" max="9438" width="4.42578125" customWidth="1"/>
    <col min="9439" max="9440" width="8.28515625" customWidth="1"/>
    <col min="9441" max="9443" width="7.28515625" customWidth="1"/>
    <col min="9444" max="9445" width="8.28515625" customWidth="1"/>
    <col min="9446" max="9447" width="7.28515625" customWidth="1"/>
    <col min="9448" max="9449" width="8.28515625" customWidth="1"/>
    <col min="9450" max="9450" width="7.28515625" customWidth="1"/>
    <col min="9451" max="9452" width="8.28515625" customWidth="1"/>
    <col min="9453" max="9454" width="7.28515625" customWidth="1"/>
    <col min="9455" max="9456" width="8.28515625" customWidth="1"/>
    <col min="9457" max="9457" width="3.85546875" customWidth="1"/>
    <col min="9458" max="9458" width="10" customWidth="1"/>
    <col min="9459" max="9459" width="20.7109375" customWidth="1"/>
    <col min="9671" max="9671" width="5.85546875" customWidth="1"/>
    <col min="9672" max="9674" width="25.7109375" customWidth="1"/>
    <col min="9675" max="9676" width="8.28515625" customWidth="1"/>
    <col min="9677" max="9679" width="7.28515625" customWidth="1"/>
    <col min="9680" max="9681" width="8.28515625" customWidth="1"/>
    <col min="9682" max="9684" width="7.28515625" customWidth="1"/>
    <col min="9685" max="9686" width="8.28515625" customWidth="1"/>
    <col min="9687" max="9688" width="7.28515625" customWidth="1"/>
    <col min="9689" max="9690" width="8.28515625" customWidth="1"/>
    <col min="9691" max="9691" width="7.28515625" customWidth="1"/>
    <col min="9692" max="9693" width="8.28515625" customWidth="1"/>
    <col min="9694" max="9694" width="4.42578125" customWidth="1"/>
    <col min="9695" max="9696" width="8.28515625" customWidth="1"/>
    <col min="9697" max="9699" width="7.28515625" customWidth="1"/>
    <col min="9700" max="9701" width="8.28515625" customWidth="1"/>
    <col min="9702" max="9703" width="7.28515625" customWidth="1"/>
    <col min="9704" max="9705" width="8.28515625" customWidth="1"/>
    <col min="9706" max="9706" width="7.28515625" customWidth="1"/>
    <col min="9707" max="9708" width="8.28515625" customWidth="1"/>
    <col min="9709" max="9710" width="7.28515625" customWidth="1"/>
    <col min="9711" max="9712" width="8.28515625" customWidth="1"/>
    <col min="9713" max="9713" width="3.85546875" customWidth="1"/>
    <col min="9714" max="9714" width="10" customWidth="1"/>
    <col min="9715" max="9715" width="20.7109375" customWidth="1"/>
    <col min="9927" max="9927" width="5.85546875" customWidth="1"/>
    <col min="9928" max="9930" width="25.7109375" customWidth="1"/>
    <col min="9931" max="9932" width="8.28515625" customWidth="1"/>
    <col min="9933" max="9935" width="7.28515625" customWidth="1"/>
    <col min="9936" max="9937" width="8.28515625" customWidth="1"/>
    <col min="9938" max="9940" width="7.28515625" customWidth="1"/>
    <col min="9941" max="9942" width="8.28515625" customWidth="1"/>
    <col min="9943" max="9944" width="7.28515625" customWidth="1"/>
    <col min="9945" max="9946" width="8.28515625" customWidth="1"/>
    <col min="9947" max="9947" width="7.28515625" customWidth="1"/>
    <col min="9948" max="9949" width="8.28515625" customWidth="1"/>
    <col min="9950" max="9950" width="4.42578125" customWidth="1"/>
    <col min="9951" max="9952" width="8.28515625" customWidth="1"/>
    <col min="9953" max="9955" width="7.28515625" customWidth="1"/>
    <col min="9956" max="9957" width="8.28515625" customWidth="1"/>
    <col min="9958" max="9959" width="7.28515625" customWidth="1"/>
    <col min="9960" max="9961" width="8.28515625" customWidth="1"/>
    <col min="9962" max="9962" width="7.28515625" customWidth="1"/>
    <col min="9963" max="9964" width="8.28515625" customWidth="1"/>
    <col min="9965" max="9966" width="7.28515625" customWidth="1"/>
    <col min="9967" max="9968" width="8.28515625" customWidth="1"/>
    <col min="9969" max="9969" width="3.85546875" customWidth="1"/>
    <col min="9970" max="9970" width="10" customWidth="1"/>
    <col min="9971" max="9971" width="20.7109375" customWidth="1"/>
    <col min="10183" max="10183" width="5.85546875" customWidth="1"/>
    <col min="10184" max="10186" width="25.7109375" customWidth="1"/>
    <col min="10187" max="10188" width="8.28515625" customWidth="1"/>
    <col min="10189" max="10191" width="7.28515625" customWidth="1"/>
    <col min="10192" max="10193" width="8.28515625" customWidth="1"/>
    <col min="10194" max="10196" width="7.28515625" customWidth="1"/>
    <col min="10197" max="10198" width="8.28515625" customWidth="1"/>
    <col min="10199" max="10200" width="7.28515625" customWidth="1"/>
    <col min="10201" max="10202" width="8.28515625" customWidth="1"/>
    <col min="10203" max="10203" width="7.28515625" customWidth="1"/>
    <col min="10204" max="10205" width="8.28515625" customWidth="1"/>
    <col min="10206" max="10206" width="4.42578125" customWidth="1"/>
    <col min="10207" max="10208" width="8.28515625" customWidth="1"/>
    <col min="10209" max="10211" width="7.28515625" customWidth="1"/>
    <col min="10212" max="10213" width="8.28515625" customWidth="1"/>
    <col min="10214" max="10215" width="7.28515625" customWidth="1"/>
    <col min="10216" max="10217" width="8.28515625" customWidth="1"/>
    <col min="10218" max="10218" width="7.28515625" customWidth="1"/>
    <col min="10219" max="10220" width="8.28515625" customWidth="1"/>
    <col min="10221" max="10222" width="7.28515625" customWidth="1"/>
    <col min="10223" max="10224" width="8.28515625" customWidth="1"/>
    <col min="10225" max="10225" width="3.85546875" customWidth="1"/>
    <col min="10226" max="10226" width="10" customWidth="1"/>
    <col min="10227" max="10227" width="20.7109375" customWidth="1"/>
    <col min="10439" max="10439" width="5.85546875" customWidth="1"/>
    <col min="10440" max="10442" width="25.7109375" customWidth="1"/>
    <col min="10443" max="10444" width="8.28515625" customWidth="1"/>
    <col min="10445" max="10447" width="7.28515625" customWidth="1"/>
    <col min="10448" max="10449" width="8.28515625" customWidth="1"/>
    <col min="10450" max="10452" width="7.28515625" customWidth="1"/>
    <col min="10453" max="10454" width="8.28515625" customWidth="1"/>
    <col min="10455" max="10456" width="7.28515625" customWidth="1"/>
    <col min="10457" max="10458" width="8.28515625" customWidth="1"/>
    <col min="10459" max="10459" width="7.28515625" customWidth="1"/>
    <col min="10460" max="10461" width="8.28515625" customWidth="1"/>
    <col min="10462" max="10462" width="4.42578125" customWidth="1"/>
    <col min="10463" max="10464" width="8.28515625" customWidth="1"/>
    <col min="10465" max="10467" width="7.28515625" customWidth="1"/>
    <col min="10468" max="10469" width="8.28515625" customWidth="1"/>
    <col min="10470" max="10471" width="7.28515625" customWidth="1"/>
    <col min="10472" max="10473" width="8.28515625" customWidth="1"/>
    <col min="10474" max="10474" width="7.28515625" customWidth="1"/>
    <col min="10475" max="10476" width="8.28515625" customWidth="1"/>
    <col min="10477" max="10478" width="7.28515625" customWidth="1"/>
    <col min="10479" max="10480" width="8.28515625" customWidth="1"/>
    <col min="10481" max="10481" width="3.85546875" customWidth="1"/>
    <col min="10482" max="10482" width="10" customWidth="1"/>
    <col min="10483" max="10483" width="20.7109375" customWidth="1"/>
    <col min="10695" max="10695" width="5.85546875" customWidth="1"/>
    <col min="10696" max="10698" width="25.7109375" customWidth="1"/>
    <col min="10699" max="10700" width="8.28515625" customWidth="1"/>
    <col min="10701" max="10703" width="7.28515625" customWidth="1"/>
    <col min="10704" max="10705" width="8.28515625" customWidth="1"/>
    <col min="10706" max="10708" width="7.28515625" customWidth="1"/>
    <col min="10709" max="10710" width="8.28515625" customWidth="1"/>
    <col min="10711" max="10712" width="7.28515625" customWidth="1"/>
    <col min="10713" max="10714" width="8.28515625" customWidth="1"/>
    <col min="10715" max="10715" width="7.28515625" customWidth="1"/>
    <col min="10716" max="10717" width="8.28515625" customWidth="1"/>
    <col min="10718" max="10718" width="4.42578125" customWidth="1"/>
    <col min="10719" max="10720" width="8.28515625" customWidth="1"/>
    <col min="10721" max="10723" width="7.28515625" customWidth="1"/>
    <col min="10724" max="10725" width="8.28515625" customWidth="1"/>
    <col min="10726" max="10727" width="7.28515625" customWidth="1"/>
    <col min="10728" max="10729" width="8.28515625" customWidth="1"/>
    <col min="10730" max="10730" width="7.28515625" customWidth="1"/>
    <col min="10731" max="10732" width="8.28515625" customWidth="1"/>
    <col min="10733" max="10734" width="7.28515625" customWidth="1"/>
    <col min="10735" max="10736" width="8.28515625" customWidth="1"/>
    <col min="10737" max="10737" width="3.85546875" customWidth="1"/>
    <col min="10738" max="10738" width="10" customWidth="1"/>
    <col min="10739" max="10739" width="20.7109375" customWidth="1"/>
    <col min="10951" max="10951" width="5.85546875" customWidth="1"/>
    <col min="10952" max="10954" width="25.7109375" customWidth="1"/>
    <col min="10955" max="10956" width="8.28515625" customWidth="1"/>
    <col min="10957" max="10959" width="7.28515625" customWidth="1"/>
    <col min="10960" max="10961" width="8.28515625" customWidth="1"/>
    <col min="10962" max="10964" width="7.28515625" customWidth="1"/>
    <col min="10965" max="10966" width="8.28515625" customWidth="1"/>
    <col min="10967" max="10968" width="7.28515625" customWidth="1"/>
    <col min="10969" max="10970" width="8.28515625" customWidth="1"/>
    <col min="10971" max="10971" width="7.28515625" customWidth="1"/>
    <col min="10972" max="10973" width="8.28515625" customWidth="1"/>
    <col min="10974" max="10974" width="4.42578125" customWidth="1"/>
    <col min="10975" max="10976" width="8.28515625" customWidth="1"/>
    <col min="10977" max="10979" width="7.28515625" customWidth="1"/>
    <col min="10980" max="10981" width="8.28515625" customWidth="1"/>
    <col min="10982" max="10983" width="7.28515625" customWidth="1"/>
    <col min="10984" max="10985" width="8.28515625" customWidth="1"/>
    <col min="10986" max="10986" width="7.28515625" customWidth="1"/>
    <col min="10987" max="10988" width="8.28515625" customWidth="1"/>
    <col min="10989" max="10990" width="7.28515625" customWidth="1"/>
    <col min="10991" max="10992" width="8.28515625" customWidth="1"/>
    <col min="10993" max="10993" width="3.85546875" customWidth="1"/>
    <col min="10994" max="10994" width="10" customWidth="1"/>
    <col min="10995" max="10995" width="20.7109375" customWidth="1"/>
    <col min="11207" max="11207" width="5.85546875" customWidth="1"/>
    <col min="11208" max="11210" width="25.7109375" customWidth="1"/>
    <col min="11211" max="11212" width="8.28515625" customWidth="1"/>
    <col min="11213" max="11215" width="7.28515625" customWidth="1"/>
    <col min="11216" max="11217" width="8.28515625" customWidth="1"/>
    <col min="11218" max="11220" width="7.28515625" customWidth="1"/>
    <col min="11221" max="11222" width="8.28515625" customWidth="1"/>
    <col min="11223" max="11224" width="7.28515625" customWidth="1"/>
    <col min="11225" max="11226" width="8.28515625" customWidth="1"/>
    <col min="11227" max="11227" width="7.28515625" customWidth="1"/>
    <col min="11228" max="11229" width="8.28515625" customWidth="1"/>
    <col min="11230" max="11230" width="4.42578125" customWidth="1"/>
    <col min="11231" max="11232" width="8.28515625" customWidth="1"/>
    <col min="11233" max="11235" width="7.28515625" customWidth="1"/>
    <col min="11236" max="11237" width="8.28515625" customWidth="1"/>
    <col min="11238" max="11239" width="7.28515625" customWidth="1"/>
    <col min="11240" max="11241" width="8.28515625" customWidth="1"/>
    <col min="11242" max="11242" width="7.28515625" customWidth="1"/>
    <col min="11243" max="11244" width="8.28515625" customWidth="1"/>
    <col min="11245" max="11246" width="7.28515625" customWidth="1"/>
    <col min="11247" max="11248" width="8.28515625" customWidth="1"/>
    <col min="11249" max="11249" width="3.85546875" customWidth="1"/>
    <col min="11250" max="11250" width="10" customWidth="1"/>
    <col min="11251" max="11251" width="20.7109375" customWidth="1"/>
    <col min="11463" max="11463" width="5.85546875" customWidth="1"/>
    <col min="11464" max="11466" width="25.7109375" customWidth="1"/>
    <col min="11467" max="11468" width="8.28515625" customWidth="1"/>
    <col min="11469" max="11471" width="7.28515625" customWidth="1"/>
    <col min="11472" max="11473" width="8.28515625" customWidth="1"/>
    <col min="11474" max="11476" width="7.28515625" customWidth="1"/>
    <col min="11477" max="11478" width="8.28515625" customWidth="1"/>
    <col min="11479" max="11480" width="7.28515625" customWidth="1"/>
    <col min="11481" max="11482" width="8.28515625" customWidth="1"/>
    <col min="11483" max="11483" width="7.28515625" customWidth="1"/>
    <col min="11484" max="11485" width="8.28515625" customWidth="1"/>
    <col min="11486" max="11486" width="4.42578125" customWidth="1"/>
    <col min="11487" max="11488" width="8.28515625" customWidth="1"/>
    <col min="11489" max="11491" width="7.28515625" customWidth="1"/>
    <col min="11492" max="11493" width="8.28515625" customWidth="1"/>
    <col min="11494" max="11495" width="7.28515625" customWidth="1"/>
    <col min="11496" max="11497" width="8.28515625" customWidth="1"/>
    <col min="11498" max="11498" width="7.28515625" customWidth="1"/>
    <col min="11499" max="11500" width="8.28515625" customWidth="1"/>
    <col min="11501" max="11502" width="7.28515625" customWidth="1"/>
    <col min="11503" max="11504" width="8.28515625" customWidth="1"/>
    <col min="11505" max="11505" width="3.85546875" customWidth="1"/>
    <col min="11506" max="11506" width="10" customWidth="1"/>
    <col min="11507" max="11507" width="20.7109375" customWidth="1"/>
    <col min="11719" max="11719" width="5.85546875" customWidth="1"/>
    <col min="11720" max="11722" width="25.7109375" customWidth="1"/>
    <col min="11723" max="11724" width="8.28515625" customWidth="1"/>
    <col min="11725" max="11727" width="7.28515625" customWidth="1"/>
    <col min="11728" max="11729" width="8.28515625" customWidth="1"/>
    <col min="11730" max="11732" width="7.28515625" customWidth="1"/>
    <col min="11733" max="11734" width="8.28515625" customWidth="1"/>
    <col min="11735" max="11736" width="7.28515625" customWidth="1"/>
    <col min="11737" max="11738" width="8.28515625" customWidth="1"/>
    <col min="11739" max="11739" width="7.28515625" customWidth="1"/>
    <col min="11740" max="11741" width="8.28515625" customWidth="1"/>
    <col min="11742" max="11742" width="4.42578125" customWidth="1"/>
    <col min="11743" max="11744" width="8.28515625" customWidth="1"/>
    <col min="11745" max="11747" width="7.28515625" customWidth="1"/>
    <col min="11748" max="11749" width="8.28515625" customWidth="1"/>
    <col min="11750" max="11751" width="7.28515625" customWidth="1"/>
    <col min="11752" max="11753" width="8.28515625" customWidth="1"/>
    <col min="11754" max="11754" width="7.28515625" customWidth="1"/>
    <col min="11755" max="11756" width="8.28515625" customWidth="1"/>
    <col min="11757" max="11758" width="7.28515625" customWidth="1"/>
    <col min="11759" max="11760" width="8.28515625" customWidth="1"/>
    <col min="11761" max="11761" width="3.85546875" customWidth="1"/>
    <col min="11762" max="11762" width="10" customWidth="1"/>
    <col min="11763" max="11763" width="20.7109375" customWidth="1"/>
    <col min="11975" max="11975" width="5.85546875" customWidth="1"/>
    <col min="11976" max="11978" width="25.7109375" customWidth="1"/>
    <col min="11979" max="11980" width="8.28515625" customWidth="1"/>
    <col min="11981" max="11983" width="7.28515625" customWidth="1"/>
    <col min="11984" max="11985" width="8.28515625" customWidth="1"/>
    <col min="11986" max="11988" width="7.28515625" customWidth="1"/>
    <col min="11989" max="11990" width="8.28515625" customWidth="1"/>
    <col min="11991" max="11992" width="7.28515625" customWidth="1"/>
    <col min="11993" max="11994" width="8.28515625" customWidth="1"/>
    <col min="11995" max="11995" width="7.28515625" customWidth="1"/>
    <col min="11996" max="11997" width="8.28515625" customWidth="1"/>
    <col min="11998" max="11998" width="4.42578125" customWidth="1"/>
    <col min="11999" max="12000" width="8.28515625" customWidth="1"/>
    <col min="12001" max="12003" width="7.28515625" customWidth="1"/>
    <col min="12004" max="12005" width="8.28515625" customWidth="1"/>
    <col min="12006" max="12007" width="7.28515625" customWidth="1"/>
    <col min="12008" max="12009" width="8.28515625" customWidth="1"/>
    <col min="12010" max="12010" width="7.28515625" customWidth="1"/>
    <col min="12011" max="12012" width="8.28515625" customWidth="1"/>
    <col min="12013" max="12014" width="7.28515625" customWidth="1"/>
    <col min="12015" max="12016" width="8.28515625" customWidth="1"/>
    <col min="12017" max="12017" width="3.85546875" customWidth="1"/>
    <col min="12018" max="12018" width="10" customWidth="1"/>
    <col min="12019" max="12019" width="20.7109375" customWidth="1"/>
    <col min="12231" max="12231" width="5.85546875" customWidth="1"/>
    <col min="12232" max="12234" width="25.7109375" customWidth="1"/>
    <col min="12235" max="12236" width="8.28515625" customWidth="1"/>
    <col min="12237" max="12239" width="7.28515625" customWidth="1"/>
    <col min="12240" max="12241" width="8.28515625" customWidth="1"/>
    <col min="12242" max="12244" width="7.28515625" customWidth="1"/>
    <col min="12245" max="12246" width="8.28515625" customWidth="1"/>
    <col min="12247" max="12248" width="7.28515625" customWidth="1"/>
    <col min="12249" max="12250" width="8.28515625" customWidth="1"/>
    <col min="12251" max="12251" width="7.28515625" customWidth="1"/>
    <col min="12252" max="12253" width="8.28515625" customWidth="1"/>
    <col min="12254" max="12254" width="4.42578125" customWidth="1"/>
    <col min="12255" max="12256" width="8.28515625" customWidth="1"/>
    <col min="12257" max="12259" width="7.28515625" customWidth="1"/>
    <col min="12260" max="12261" width="8.28515625" customWidth="1"/>
    <col min="12262" max="12263" width="7.28515625" customWidth="1"/>
    <col min="12264" max="12265" width="8.28515625" customWidth="1"/>
    <col min="12266" max="12266" width="7.28515625" customWidth="1"/>
    <col min="12267" max="12268" width="8.28515625" customWidth="1"/>
    <col min="12269" max="12270" width="7.28515625" customWidth="1"/>
    <col min="12271" max="12272" width="8.28515625" customWidth="1"/>
    <col min="12273" max="12273" width="3.85546875" customWidth="1"/>
    <col min="12274" max="12274" width="10" customWidth="1"/>
    <col min="12275" max="12275" width="20.7109375" customWidth="1"/>
    <col min="12487" max="12487" width="5.85546875" customWidth="1"/>
    <col min="12488" max="12490" width="25.7109375" customWidth="1"/>
    <col min="12491" max="12492" width="8.28515625" customWidth="1"/>
    <col min="12493" max="12495" width="7.28515625" customWidth="1"/>
    <col min="12496" max="12497" width="8.28515625" customWidth="1"/>
    <col min="12498" max="12500" width="7.28515625" customWidth="1"/>
    <col min="12501" max="12502" width="8.28515625" customWidth="1"/>
    <col min="12503" max="12504" width="7.28515625" customWidth="1"/>
    <col min="12505" max="12506" width="8.28515625" customWidth="1"/>
    <col min="12507" max="12507" width="7.28515625" customWidth="1"/>
    <col min="12508" max="12509" width="8.28515625" customWidth="1"/>
    <col min="12510" max="12510" width="4.42578125" customWidth="1"/>
    <col min="12511" max="12512" width="8.28515625" customWidth="1"/>
    <col min="12513" max="12515" width="7.28515625" customWidth="1"/>
    <col min="12516" max="12517" width="8.28515625" customWidth="1"/>
    <col min="12518" max="12519" width="7.28515625" customWidth="1"/>
    <col min="12520" max="12521" width="8.28515625" customWidth="1"/>
    <col min="12522" max="12522" width="7.28515625" customWidth="1"/>
    <col min="12523" max="12524" width="8.28515625" customWidth="1"/>
    <col min="12525" max="12526" width="7.28515625" customWidth="1"/>
    <col min="12527" max="12528" width="8.28515625" customWidth="1"/>
    <col min="12529" max="12529" width="3.85546875" customWidth="1"/>
    <col min="12530" max="12530" width="10" customWidth="1"/>
    <col min="12531" max="12531" width="20.7109375" customWidth="1"/>
    <col min="12743" max="12743" width="5.85546875" customWidth="1"/>
    <col min="12744" max="12746" width="25.7109375" customWidth="1"/>
    <col min="12747" max="12748" width="8.28515625" customWidth="1"/>
    <col min="12749" max="12751" width="7.28515625" customWidth="1"/>
    <col min="12752" max="12753" width="8.28515625" customWidth="1"/>
    <col min="12754" max="12756" width="7.28515625" customWidth="1"/>
    <col min="12757" max="12758" width="8.28515625" customWidth="1"/>
    <col min="12759" max="12760" width="7.28515625" customWidth="1"/>
    <col min="12761" max="12762" width="8.28515625" customWidth="1"/>
    <col min="12763" max="12763" width="7.28515625" customWidth="1"/>
    <col min="12764" max="12765" width="8.28515625" customWidth="1"/>
    <col min="12766" max="12766" width="4.42578125" customWidth="1"/>
    <col min="12767" max="12768" width="8.28515625" customWidth="1"/>
    <col min="12769" max="12771" width="7.28515625" customWidth="1"/>
    <col min="12772" max="12773" width="8.28515625" customWidth="1"/>
    <col min="12774" max="12775" width="7.28515625" customWidth="1"/>
    <col min="12776" max="12777" width="8.28515625" customWidth="1"/>
    <col min="12778" max="12778" width="7.28515625" customWidth="1"/>
    <col min="12779" max="12780" width="8.28515625" customWidth="1"/>
    <col min="12781" max="12782" width="7.28515625" customWidth="1"/>
    <col min="12783" max="12784" width="8.28515625" customWidth="1"/>
    <col min="12785" max="12785" width="3.85546875" customWidth="1"/>
    <col min="12786" max="12786" width="10" customWidth="1"/>
    <col min="12787" max="12787" width="20.7109375" customWidth="1"/>
    <col min="12999" max="12999" width="5.85546875" customWidth="1"/>
    <col min="13000" max="13002" width="25.7109375" customWidth="1"/>
    <col min="13003" max="13004" width="8.28515625" customWidth="1"/>
    <col min="13005" max="13007" width="7.28515625" customWidth="1"/>
    <col min="13008" max="13009" width="8.28515625" customWidth="1"/>
    <col min="13010" max="13012" width="7.28515625" customWidth="1"/>
    <col min="13013" max="13014" width="8.28515625" customWidth="1"/>
    <col min="13015" max="13016" width="7.28515625" customWidth="1"/>
    <col min="13017" max="13018" width="8.28515625" customWidth="1"/>
    <col min="13019" max="13019" width="7.28515625" customWidth="1"/>
    <col min="13020" max="13021" width="8.28515625" customWidth="1"/>
    <col min="13022" max="13022" width="4.42578125" customWidth="1"/>
    <col min="13023" max="13024" width="8.28515625" customWidth="1"/>
    <col min="13025" max="13027" width="7.28515625" customWidth="1"/>
    <col min="13028" max="13029" width="8.28515625" customWidth="1"/>
    <col min="13030" max="13031" width="7.28515625" customWidth="1"/>
    <col min="13032" max="13033" width="8.28515625" customWidth="1"/>
    <col min="13034" max="13034" width="7.28515625" customWidth="1"/>
    <col min="13035" max="13036" width="8.28515625" customWidth="1"/>
    <col min="13037" max="13038" width="7.28515625" customWidth="1"/>
    <col min="13039" max="13040" width="8.28515625" customWidth="1"/>
    <col min="13041" max="13041" width="3.85546875" customWidth="1"/>
    <col min="13042" max="13042" width="10" customWidth="1"/>
    <col min="13043" max="13043" width="20.7109375" customWidth="1"/>
    <col min="13255" max="13255" width="5.85546875" customWidth="1"/>
    <col min="13256" max="13258" width="25.7109375" customWidth="1"/>
    <col min="13259" max="13260" width="8.28515625" customWidth="1"/>
    <col min="13261" max="13263" width="7.28515625" customWidth="1"/>
    <col min="13264" max="13265" width="8.28515625" customWidth="1"/>
    <col min="13266" max="13268" width="7.28515625" customWidth="1"/>
    <col min="13269" max="13270" width="8.28515625" customWidth="1"/>
    <col min="13271" max="13272" width="7.28515625" customWidth="1"/>
    <col min="13273" max="13274" width="8.28515625" customWidth="1"/>
    <col min="13275" max="13275" width="7.28515625" customWidth="1"/>
    <col min="13276" max="13277" width="8.28515625" customWidth="1"/>
    <col min="13278" max="13278" width="4.42578125" customWidth="1"/>
    <col min="13279" max="13280" width="8.28515625" customWidth="1"/>
    <col min="13281" max="13283" width="7.28515625" customWidth="1"/>
    <col min="13284" max="13285" width="8.28515625" customWidth="1"/>
    <col min="13286" max="13287" width="7.28515625" customWidth="1"/>
    <col min="13288" max="13289" width="8.28515625" customWidth="1"/>
    <col min="13290" max="13290" width="7.28515625" customWidth="1"/>
    <col min="13291" max="13292" width="8.28515625" customWidth="1"/>
    <col min="13293" max="13294" width="7.28515625" customWidth="1"/>
    <col min="13295" max="13296" width="8.28515625" customWidth="1"/>
    <col min="13297" max="13297" width="3.85546875" customWidth="1"/>
    <col min="13298" max="13298" width="10" customWidth="1"/>
    <col min="13299" max="13299" width="20.7109375" customWidth="1"/>
    <col min="13511" max="13511" width="5.85546875" customWidth="1"/>
    <col min="13512" max="13514" width="25.7109375" customWidth="1"/>
    <col min="13515" max="13516" width="8.28515625" customWidth="1"/>
    <col min="13517" max="13519" width="7.28515625" customWidth="1"/>
    <col min="13520" max="13521" width="8.28515625" customWidth="1"/>
    <col min="13522" max="13524" width="7.28515625" customWidth="1"/>
    <col min="13525" max="13526" width="8.28515625" customWidth="1"/>
    <col min="13527" max="13528" width="7.28515625" customWidth="1"/>
    <col min="13529" max="13530" width="8.28515625" customWidth="1"/>
    <col min="13531" max="13531" width="7.28515625" customWidth="1"/>
    <col min="13532" max="13533" width="8.28515625" customWidth="1"/>
    <col min="13534" max="13534" width="4.42578125" customWidth="1"/>
    <col min="13535" max="13536" width="8.28515625" customWidth="1"/>
    <col min="13537" max="13539" width="7.28515625" customWidth="1"/>
    <col min="13540" max="13541" width="8.28515625" customWidth="1"/>
    <col min="13542" max="13543" width="7.28515625" customWidth="1"/>
    <col min="13544" max="13545" width="8.28515625" customWidth="1"/>
    <col min="13546" max="13546" width="7.28515625" customWidth="1"/>
    <col min="13547" max="13548" width="8.28515625" customWidth="1"/>
    <col min="13549" max="13550" width="7.28515625" customWidth="1"/>
    <col min="13551" max="13552" width="8.28515625" customWidth="1"/>
    <col min="13553" max="13553" width="3.85546875" customWidth="1"/>
    <col min="13554" max="13554" width="10" customWidth="1"/>
    <col min="13555" max="13555" width="20.7109375" customWidth="1"/>
    <col min="13767" max="13767" width="5.85546875" customWidth="1"/>
    <col min="13768" max="13770" width="25.7109375" customWidth="1"/>
    <col min="13771" max="13772" width="8.28515625" customWidth="1"/>
    <col min="13773" max="13775" width="7.28515625" customWidth="1"/>
    <col min="13776" max="13777" width="8.28515625" customWidth="1"/>
    <col min="13778" max="13780" width="7.28515625" customWidth="1"/>
    <col min="13781" max="13782" width="8.28515625" customWidth="1"/>
    <col min="13783" max="13784" width="7.28515625" customWidth="1"/>
    <col min="13785" max="13786" width="8.28515625" customWidth="1"/>
    <col min="13787" max="13787" width="7.28515625" customWidth="1"/>
    <col min="13788" max="13789" width="8.28515625" customWidth="1"/>
    <col min="13790" max="13790" width="4.42578125" customWidth="1"/>
    <col min="13791" max="13792" width="8.28515625" customWidth="1"/>
    <col min="13793" max="13795" width="7.28515625" customWidth="1"/>
    <col min="13796" max="13797" width="8.28515625" customWidth="1"/>
    <col min="13798" max="13799" width="7.28515625" customWidth="1"/>
    <col min="13800" max="13801" width="8.28515625" customWidth="1"/>
    <col min="13802" max="13802" width="7.28515625" customWidth="1"/>
    <col min="13803" max="13804" width="8.28515625" customWidth="1"/>
    <col min="13805" max="13806" width="7.28515625" customWidth="1"/>
    <col min="13807" max="13808" width="8.28515625" customWidth="1"/>
    <col min="13809" max="13809" width="3.85546875" customWidth="1"/>
    <col min="13810" max="13810" width="10" customWidth="1"/>
    <col min="13811" max="13811" width="20.7109375" customWidth="1"/>
    <col min="14023" max="14023" width="5.85546875" customWidth="1"/>
    <col min="14024" max="14026" width="25.7109375" customWidth="1"/>
    <col min="14027" max="14028" width="8.28515625" customWidth="1"/>
    <col min="14029" max="14031" width="7.28515625" customWidth="1"/>
    <col min="14032" max="14033" width="8.28515625" customWidth="1"/>
    <col min="14034" max="14036" width="7.28515625" customWidth="1"/>
    <col min="14037" max="14038" width="8.28515625" customWidth="1"/>
    <col min="14039" max="14040" width="7.28515625" customWidth="1"/>
    <col min="14041" max="14042" width="8.28515625" customWidth="1"/>
    <col min="14043" max="14043" width="7.28515625" customWidth="1"/>
    <col min="14044" max="14045" width="8.28515625" customWidth="1"/>
    <col min="14046" max="14046" width="4.42578125" customWidth="1"/>
    <col min="14047" max="14048" width="8.28515625" customWidth="1"/>
    <col min="14049" max="14051" width="7.28515625" customWidth="1"/>
    <col min="14052" max="14053" width="8.28515625" customWidth="1"/>
    <col min="14054" max="14055" width="7.28515625" customWidth="1"/>
    <col min="14056" max="14057" width="8.28515625" customWidth="1"/>
    <col min="14058" max="14058" width="7.28515625" customWidth="1"/>
    <col min="14059" max="14060" width="8.28515625" customWidth="1"/>
    <col min="14061" max="14062" width="7.28515625" customWidth="1"/>
    <col min="14063" max="14064" width="8.28515625" customWidth="1"/>
    <col min="14065" max="14065" width="3.85546875" customWidth="1"/>
    <col min="14066" max="14066" width="10" customWidth="1"/>
    <col min="14067" max="14067" width="20.7109375" customWidth="1"/>
    <col min="14279" max="14279" width="5.85546875" customWidth="1"/>
    <col min="14280" max="14282" width="25.7109375" customWidth="1"/>
    <col min="14283" max="14284" width="8.28515625" customWidth="1"/>
    <col min="14285" max="14287" width="7.28515625" customWidth="1"/>
    <col min="14288" max="14289" width="8.28515625" customWidth="1"/>
    <col min="14290" max="14292" width="7.28515625" customWidth="1"/>
    <col min="14293" max="14294" width="8.28515625" customWidth="1"/>
    <col min="14295" max="14296" width="7.28515625" customWidth="1"/>
    <col min="14297" max="14298" width="8.28515625" customWidth="1"/>
    <col min="14299" max="14299" width="7.28515625" customWidth="1"/>
    <col min="14300" max="14301" width="8.28515625" customWidth="1"/>
    <col min="14302" max="14302" width="4.42578125" customWidth="1"/>
    <col min="14303" max="14304" width="8.28515625" customWidth="1"/>
    <col min="14305" max="14307" width="7.28515625" customWidth="1"/>
    <col min="14308" max="14309" width="8.28515625" customWidth="1"/>
    <col min="14310" max="14311" width="7.28515625" customWidth="1"/>
    <col min="14312" max="14313" width="8.28515625" customWidth="1"/>
    <col min="14314" max="14314" width="7.28515625" customWidth="1"/>
    <col min="14315" max="14316" width="8.28515625" customWidth="1"/>
    <col min="14317" max="14318" width="7.28515625" customWidth="1"/>
    <col min="14319" max="14320" width="8.28515625" customWidth="1"/>
    <col min="14321" max="14321" width="3.85546875" customWidth="1"/>
    <col min="14322" max="14322" width="10" customWidth="1"/>
    <col min="14323" max="14323" width="20.7109375" customWidth="1"/>
    <col min="14535" max="14535" width="5.85546875" customWidth="1"/>
    <col min="14536" max="14538" width="25.7109375" customWidth="1"/>
    <col min="14539" max="14540" width="8.28515625" customWidth="1"/>
    <col min="14541" max="14543" width="7.28515625" customWidth="1"/>
    <col min="14544" max="14545" width="8.28515625" customWidth="1"/>
    <col min="14546" max="14548" width="7.28515625" customWidth="1"/>
    <col min="14549" max="14550" width="8.28515625" customWidth="1"/>
    <col min="14551" max="14552" width="7.28515625" customWidth="1"/>
    <col min="14553" max="14554" width="8.28515625" customWidth="1"/>
    <col min="14555" max="14555" width="7.28515625" customWidth="1"/>
    <col min="14556" max="14557" width="8.28515625" customWidth="1"/>
    <col min="14558" max="14558" width="4.42578125" customWidth="1"/>
    <col min="14559" max="14560" width="8.28515625" customWidth="1"/>
    <col min="14561" max="14563" width="7.28515625" customWidth="1"/>
    <col min="14564" max="14565" width="8.28515625" customWidth="1"/>
    <col min="14566" max="14567" width="7.28515625" customWidth="1"/>
    <col min="14568" max="14569" width="8.28515625" customWidth="1"/>
    <col min="14570" max="14570" width="7.28515625" customWidth="1"/>
    <col min="14571" max="14572" width="8.28515625" customWidth="1"/>
    <col min="14573" max="14574" width="7.28515625" customWidth="1"/>
    <col min="14575" max="14576" width="8.28515625" customWidth="1"/>
    <col min="14577" max="14577" width="3.85546875" customWidth="1"/>
    <col min="14578" max="14578" width="10" customWidth="1"/>
    <col min="14579" max="14579" width="20.7109375" customWidth="1"/>
    <col min="14791" max="14791" width="5.85546875" customWidth="1"/>
    <col min="14792" max="14794" width="25.7109375" customWidth="1"/>
    <col min="14795" max="14796" width="8.28515625" customWidth="1"/>
    <col min="14797" max="14799" width="7.28515625" customWidth="1"/>
    <col min="14800" max="14801" width="8.28515625" customWidth="1"/>
    <col min="14802" max="14804" width="7.28515625" customWidth="1"/>
    <col min="14805" max="14806" width="8.28515625" customWidth="1"/>
    <col min="14807" max="14808" width="7.28515625" customWidth="1"/>
    <col min="14809" max="14810" width="8.28515625" customWidth="1"/>
    <col min="14811" max="14811" width="7.28515625" customWidth="1"/>
    <col min="14812" max="14813" width="8.28515625" customWidth="1"/>
    <col min="14814" max="14814" width="4.42578125" customWidth="1"/>
    <col min="14815" max="14816" width="8.28515625" customWidth="1"/>
    <col min="14817" max="14819" width="7.28515625" customWidth="1"/>
    <col min="14820" max="14821" width="8.28515625" customWidth="1"/>
    <col min="14822" max="14823" width="7.28515625" customWidth="1"/>
    <col min="14824" max="14825" width="8.28515625" customWidth="1"/>
    <col min="14826" max="14826" width="7.28515625" customWidth="1"/>
    <col min="14827" max="14828" width="8.28515625" customWidth="1"/>
    <col min="14829" max="14830" width="7.28515625" customWidth="1"/>
    <col min="14831" max="14832" width="8.28515625" customWidth="1"/>
    <col min="14833" max="14833" width="3.85546875" customWidth="1"/>
    <col min="14834" max="14834" width="10" customWidth="1"/>
    <col min="14835" max="14835" width="20.7109375" customWidth="1"/>
    <col min="15047" max="15047" width="5.85546875" customWidth="1"/>
    <col min="15048" max="15050" width="25.7109375" customWidth="1"/>
    <col min="15051" max="15052" width="8.28515625" customWidth="1"/>
    <col min="15053" max="15055" width="7.28515625" customWidth="1"/>
    <col min="15056" max="15057" width="8.28515625" customWidth="1"/>
    <col min="15058" max="15060" width="7.28515625" customWidth="1"/>
    <col min="15061" max="15062" width="8.28515625" customWidth="1"/>
    <col min="15063" max="15064" width="7.28515625" customWidth="1"/>
    <col min="15065" max="15066" width="8.28515625" customWidth="1"/>
    <col min="15067" max="15067" width="7.28515625" customWidth="1"/>
    <col min="15068" max="15069" width="8.28515625" customWidth="1"/>
    <col min="15070" max="15070" width="4.42578125" customWidth="1"/>
    <col min="15071" max="15072" width="8.28515625" customWidth="1"/>
    <col min="15073" max="15075" width="7.28515625" customWidth="1"/>
    <col min="15076" max="15077" width="8.28515625" customWidth="1"/>
    <col min="15078" max="15079" width="7.28515625" customWidth="1"/>
    <col min="15080" max="15081" width="8.28515625" customWidth="1"/>
    <col min="15082" max="15082" width="7.28515625" customWidth="1"/>
    <col min="15083" max="15084" width="8.28515625" customWidth="1"/>
    <col min="15085" max="15086" width="7.28515625" customWidth="1"/>
    <col min="15087" max="15088" width="8.28515625" customWidth="1"/>
    <col min="15089" max="15089" width="3.85546875" customWidth="1"/>
    <col min="15090" max="15090" width="10" customWidth="1"/>
    <col min="15091" max="15091" width="20.7109375" customWidth="1"/>
    <col min="15303" max="15303" width="5.85546875" customWidth="1"/>
    <col min="15304" max="15306" width="25.7109375" customWidth="1"/>
    <col min="15307" max="15308" width="8.28515625" customWidth="1"/>
    <col min="15309" max="15311" width="7.28515625" customWidth="1"/>
    <col min="15312" max="15313" width="8.28515625" customWidth="1"/>
    <col min="15314" max="15316" width="7.28515625" customWidth="1"/>
    <col min="15317" max="15318" width="8.28515625" customWidth="1"/>
    <col min="15319" max="15320" width="7.28515625" customWidth="1"/>
    <col min="15321" max="15322" width="8.28515625" customWidth="1"/>
    <col min="15323" max="15323" width="7.28515625" customWidth="1"/>
    <col min="15324" max="15325" width="8.28515625" customWidth="1"/>
    <col min="15326" max="15326" width="4.42578125" customWidth="1"/>
    <col min="15327" max="15328" width="8.28515625" customWidth="1"/>
    <col min="15329" max="15331" width="7.28515625" customWidth="1"/>
    <col min="15332" max="15333" width="8.28515625" customWidth="1"/>
    <col min="15334" max="15335" width="7.28515625" customWidth="1"/>
    <col min="15336" max="15337" width="8.28515625" customWidth="1"/>
    <col min="15338" max="15338" width="7.28515625" customWidth="1"/>
    <col min="15339" max="15340" width="8.28515625" customWidth="1"/>
    <col min="15341" max="15342" width="7.28515625" customWidth="1"/>
    <col min="15343" max="15344" width="8.28515625" customWidth="1"/>
    <col min="15345" max="15345" width="3.85546875" customWidth="1"/>
    <col min="15346" max="15346" width="10" customWidth="1"/>
    <col min="15347" max="15347" width="20.7109375" customWidth="1"/>
    <col min="15559" max="15559" width="5.85546875" customWidth="1"/>
    <col min="15560" max="15562" width="25.7109375" customWidth="1"/>
    <col min="15563" max="15564" width="8.28515625" customWidth="1"/>
    <col min="15565" max="15567" width="7.28515625" customWidth="1"/>
    <col min="15568" max="15569" width="8.28515625" customWidth="1"/>
    <col min="15570" max="15572" width="7.28515625" customWidth="1"/>
    <col min="15573" max="15574" width="8.28515625" customWidth="1"/>
    <col min="15575" max="15576" width="7.28515625" customWidth="1"/>
    <col min="15577" max="15578" width="8.28515625" customWidth="1"/>
    <col min="15579" max="15579" width="7.28515625" customWidth="1"/>
    <col min="15580" max="15581" width="8.28515625" customWidth="1"/>
    <col min="15582" max="15582" width="4.42578125" customWidth="1"/>
    <col min="15583" max="15584" width="8.28515625" customWidth="1"/>
    <col min="15585" max="15587" width="7.28515625" customWidth="1"/>
    <col min="15588" max="15589" width="8.28515625" customWidth="1"/>
    <col min="15590" max="15591" width="7.28515625" customWidth="1"/>
    <col min="15592" max="15593" width="8.28515625" customWidth="1"/>
    <col min="15594" max="15594" width="7.28515625" customWidth="1"/>
    <col min="15595" max="15596" width="8.28515625" customWidth="1"/>
    <col min="15597" max="15598" width="7.28515625" customWidth="1"/>
    <col min="15599" max="15600" width="8.28515625" customWidth="1"/>
    <col min="15601" max="15601" width="3.85546875" customWidth="1"/>
    <col min="15602" max="15602" width="10" customWidth="1"/>
    <col min="15603" max="15603" width="20.7109375" customWidth="1"/>
    <col min="15815" max="15815" width="5.85546875" customWidth="1"/>
    <col min="15816" max="15818" width="25.7109375" customWidth="1"/>
    <col min="15819" max="15820" width="8.28515625" customWidth="1"/>
    <col min="15821" max="15823" width="7.28515625" customWidth="1"/>
    <col min="15824" max="15825" width="8.28515625" customWidth="1"/>
    <col min="15826" max="15828" width="7.28515625" customWidth="1"/>
    <col min="15829" max="15830" width="8.28515625" customWidth="1"/>
    <col min="15831" max="15832" width="7.28515625" customWidth="1"/>
    <col min="15833" max="15834" width="8.28515625" customWidth="1"/>
    <col min="15835" max="15835" width="7.28515625" customWidth="1"/>
    <col min="15836" max="15837" width="8.28515625" customWidth="1"/>
    <col min="15838" max="15838" width="4.42578125" customWidth="1"/>
    <col min="15839" max="15840" width="8.28515625" customWidth="1"/>
    <col min="15841" max="15843" width="7.28515625" customWidth="1"/>
    <col min="15844" max="15845" width="8.28515625" customWidth="1"/>
    <col min="15846" max="15847" width="7.28515625" customWidth="1"/>
    <col min="15848" max="15849" width="8.28515625" customWidth="1"/>
    <col min="15850" max="15850" width="7.28515625" customWidth="1"/>
    <col min="15851" max="15852" width="8.28515625" customWidth="1"/>
    <col min="15853" max="15854" width="7.28515625" customWidth="1"/>
    <col min="15855" max="15856" width="8.28515625" customWidth="1"/>
    <col min="15857" max="15857" width="3.85546875" customWidth="1"/>
    <col min="15858" max="15858" width="10" customWidth="1"/>
    <col min="15859" max="15859" width="20.7109375" customWidth="1"/>
    <col min="16071" max="16071" width="5.85546875" customWidth="1"/>
    <col min="16072" max="16074" width="25.7109375" customWidth="1"/>
    <col min="16075" max="16076" width="8.28515625" customWidth="1"/>
    <col min="16077" max="16079" width="7.28515625" customWidth="1"/>
    <col min="16080" max="16081" width="8.28515625" customWidth="1"/>
    <col min="16082" max="16084" width="7.28515625" customWidth="1"/>
    <col min="16085" max="16086" width="8.28515625" customWidth="1"/>
    <col min="16087" max="16088" width="7.28515625" customWidth="1"/>
    <col min="16089" max="16090" width="8.28515625" customWidth="1"/>
    <col min="16091" max="16091" width="7.28515625" customWidth="1"/>
    <col min="16092" max="16093" width="8.28515625" customWidth="1"/>
    <col min="16094" max="16094" width="4.42578125" customWidth="1"/>
    <col min="16095" max="16096" width="8.28515625" customWidth="1"/>
    <col min="16097" max="16099" width="7.28515625" customWidth="1"/>
    <col min="16100" max="16101" width="8.28515625" customWidth="1"/>
    <col min="16102" max="16103" width="7.28515625" customWidth="1"/>
    <col min="16104" max="16105" width="8.28515625" customWidth="1"/>
    <col min="16106" max="16106" width="7.28515625" customWidth="1"/>
    <col min="16107" max="16108" width="8.28515625" customWidth="1"/>
    <col min="16109" max="16110" width="7.28515625" customWidth="1"/>
    <col min="16111" max="16112" width="8.28515625" customWidth="1"/>
    <col min="16113" max="16113" width="3.85546875" customWidth="1"/>
    <col min="16114" max="16114" width="10" customWidth="1"/>
    <col min="16115" max="16115" width="20.7109375" customWidth="1"/>
  </cols>
  <sheetData>
    <row r="1" spans="1:44" s="5" customFormat="1" ht="18.75">
      <c r="A1" s="1" t="s">
        <v>0</v>
      </c>
      <c r="B1" s="1"/>
      <c r="C1" s="1"/>
      <c r="D1" s="1"/>
      <c r="E1" s="1"/>
      <c r="F1" s="1"/>
      <c r="G1" s="173"/>
      <c r="H1" s="3"/>
      <c r="I1" s="138"/>
      <c r="J1" s="91"/>
      <c r="K1" s="91"/>
      <c r="L1" s="157"/>
      <c r="M1" s="140"/>
      <c r="N1" s="140"/>
      <c r="O1" s="157"/>
      <c r="P1" s="140"/>
      <c r="Q1" s="140"/>
      <c r="R1" s="140"/>
      <c r="S1" s="140"/>
      <c r="T1" s="140"/>
      <c r="U1" s="140"/>
      <c r="V1" s="158"/>
      <c r="W1" s="158"/>
      <c r="X1" s="4"/>
      <c r="Y1" s="4"/>
      <c r="AB1" s="130"/>
      <c r="AF1" s="130"/>
      <c r="AG1" s="130"/>
      <c r="AI1" s="120"/>
      <c r="AJ1" s="120"/>
      <c r="AK1" s="120"/>
      <c r="AN1" s="130"/>
      <c r="AR1" s="56"/>
    </row>
    <row r="2" spans="1:44" s="5" customFormat="1" ht="18.75">
      <c r="A2" s="1" t="s">
        <v>1</v>
      </c>
      <c r="B2" s="1"/>
      <c r="C2" s="1"/>
      <c r="D2" s="1"/>
      <c r="E2" s="1"/>
      <c r="F2" s="1"/>
      <c r="G2" s="173"/>
      <c r="H2" s="3"/>
      <c r="I2" s="138"/>
      <c r="J2" s="91"/>
      <c r="K2" s="91"/>
      <c r="L2" s="157"/>
      <c r="M2" s="140"/>
      <c r="N2" s="140"/>
      <c r="O2" s="157"/>
      <c r="P2" s="140"/>
      <c r="Q2" s="140"/>
      <c r="R2" s="140"/>
      <c r="S2" s="140"/>
      <c r="T2" s="140"/>
      <c r="U2" s="140"/>
      <c r="V2" s="158"/>
      <c r="W2" s="158"/>
      <c r="X2" s="4"/>
      <c r="Y2" s="4"/>
      <c r="AB2" s="130"/>
      <c r="AF2" s="130"/>
      <c r="AG2" s="130"/>
      <c r="AI2" s="120"/>
      <c r="AJ2" s="120"/>
      <c r="AK2" s="120"/>
      <c r="AN2" s="130"/>
      <c r="AR2" s="56"/>
    </row>
    <row r="3" spans="1:44" s="5" customFormat="1" ht="25.5">
      <c r="A3" s="184" t="s">
        <v>28</v>
      </c>
      <c r="B3" s="184"/>
      <c r="C3" s="184"/>
      <c r="D3" s="184"/>
      <c r="E3" s="184"/>
      <c r="F3" s="184"/>
      <c r="G3" s="184"/>
      <c r="H3" s="184"/>
      <c r="I3" s="26" t="s">
        <v>25</v>
      </c>
      <c r="J3" s="26"/>
      <c r="K3" s="26"/>
      <c r="L3" s="141"/>
      <c r="M3" s="141"/>
      <c r="N3" s="141"/>
      <c r="O3" s="141"/>
      <c r="P3" s="141"/>
      <c r="Q3" s="141"/>
      <c r="R3" s="141"/>
      <c r="S3" s="141"/>
      <c r="T3" s="159"/>
      <c r="U3" s="159"/>
      <c r="V3" s="159"/>
      <c r="W3" s="141"/>
      <c r="X3" s="7"/>
      <c r="AL3" s="26"/>
      <c r="AM3" s="26"/>
      <c r="AN3" s="131"/>
      <c r="AR3" s="56"/>
    </row>
    <row r="4" spans="1:44" s="5" customFormat="1" ht="25.5">
      <c r="A4" s="6"/>
      <c r="B4" s="7"/>
      <c r="C4" s="7"/>
      <c r="D4" s="7"/>
      <c r="E4" s="7"/>
      <c r="F4" s="7"/>
      <c r="G4" s="174"/>
      <c r="H4" s="70"/>
      <c r="I4" s="54"/>
      <c r="J4" s="54"/>
      <c r="K4" s="54"/>
      <c r="L4" s="198" t="s">
        <v>838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AL4" s="70"/>
      <c r="AM4" s="70"/>
      <c r="AN4" s="132"/>
      <c r="AR4" s="56"/>
    </row>
    <row r="5" spans="1:44" s="5" customFormat="1" ht="18.75">
      <c r="A5" s="187" t="s">
        <v>90</v>
      </c>
      <c r="B5" s="187"/>
      <c r="C5" s="187"/>
      <c r="D5" s="187"/>
      <c r="E5" s="187"/>
      <c r="F5" s="187"/>
      <c r="G5" s="187"/>
      <c r="H5" s="187"/>
      <c r="I5" s="138"/>
      <c r="J5" s="91"/>
      <c r="K5" s="91"/>
      <c r="L5" s="157"/>
      <c r="M5" s="140"/>
      <c r="N5" s="140"/>
      <c r="O5" s="157"/>
      <c r="P5" s="140"/>
      <c r="Q5" s="140"/>
      <c r="R5" s="140"/>
      <c r="S5" s="140"/>
      <c r="T5" s="140"/>
      <c r="U5" s="140"/>
      <c r="V5" s="160"/>
      <c r="W5" s="160"/>
      <c r="X5" s="9"/>
      <c r="Y5" s="9"/>
      <c r="AB5" s="130"/>
      <c r="AF5" s="130"/>
      <c r="AG5" s="130"/>
      <c r="AI5" s="120"/>
      <c r="AJ5" s="120"/>
      <c r="AK5" s="120"/>
      <c r="AN5" s="130"/>
      <c r="AR5" s="56"/>
    </row>
    <row r="6" spans="1:44" s="5" customFormat="1" ht="18.75">
      <c r="A6" s="71"/>
      <c r="B6" s="71"/>
      <c r="C6" s="71"/>
      <c r="D6" s="92"/>
      <c r="E6" s="113"/>
      <c r="F6" s="113"/>
      <c r="G6" s="97">
        <v>20</v>
      </c>
      <c r="H6" s="71"/>
      <c r="I6" s="138"/>
      <c r="J6" s="91"/>
      <c r="K6" s="91"/>
      <c r="L6" s="161">
        <v>6</v>
      </c>
      <c r="M6" s="140"/>
      <c r="N6" s="140"/>
      <c r="O6" s="161">
        <v>2</v>
      </c>
      <c r="P6" s="140"/>
      <c r="Q6" s="140"/>
      <c r="R6" s="140"/>
      <c r="S6" s="161">
        <v>2</v>
      </c>
      <c r="T6" s="140"/>
      <c r="U6" s="140"/>
      <c r="V6" s="160"/>
      <c r="W6" s="160"/>
      <c r="X6" s="9"/>
      <c r="Y6" s="9"/>
      <c r="Z6" s="97">
        <v>20</v>
      </c>
      <c r="AA6" s="92"/>
      <c r="AB6" s="132"/>
      <c r="AC6" s="91"/>
      <c r="AD6" s="91"/>
      <c r="AE6" s="97">
        <v>6</v>
      </c>
      <c r="AF6" s="132"/>
      <c r="AG6" s="132"/>
      <c r="AH6" s="97">
        <v>2</v>
      </c>
      <c r="AI6" s="119"/>
      <c r="AJ6" s="119"/>
      <c r="AK6" s="119"/>
      <c r="AL6" s="97">
        <v>2</v>
      </c>
      <c r="AM6" s="91"/>
      <c r="AN6" s="132"/>
      <c r="AO6" s="97">
        <v>30</v>
      </c>
      <c r="AP6" s="97">
        <v>60</v>
      </c>
      <c r="AR6" s="56"/>
    </row>
    <row r="7" spans="1:44" s="13" customFormat="1" ht="15" customHeight="1">
      <c r="A7" s="200" t="s">
        <v>3</v>
      </c>
      <c r="B7" s="201"/>
      <c r="C7" s="201"/>
      <c r="D7" s="93"/>
      <c r="E7" s="114"/>
      <c r="F7" s="114"/>
      <c r="G7" s="27">
        <v>10</v>
      </c>
      <c r="H7" s="72">
        <v>3</v>
      </c>
      <c r="I7" s="133">
        <v>2</v>
      </c>
      <c r="J7" s="93">
        <v>3</v>
      </c>
      <c r="K7" s="93">
        <v>2</v>
      </c>
      <c r="L7" s="10">
        <v>3</v>
      </c>
      <c r="M7" s="133">
        <v>2</v>
      </c>
      <c r="N7" s="133">
        <v>1</v>
      </c>
      <c r="O7" s="10">
        <v>1</v>
      </c>
      <c r="P7" s="142">
        <v>1</v>
      </c>
      <c r="Q7" s="142">
        <v>1</v>
      </c>
      <c r="R7" s="142">
        <v>1</v>
      </c>
      <c r="S7" s="27">
        <v>2</v>
      </c>
      <c r="T7" s="72">
        <v>1</v>
      </c>
      <c r="U7" s="93">
        <v>1</v>
      </c>
      <c r="V7" s="50">
        <v>30</v>
      </c>
      <c r="W7" s="197" t="s">
        <v>8</v>
      </c>
      <c r="X7" s="202" t="s">
        <v>839</v>
      </c>
      <c r="Y7" s="100"/>
      <c r="Z7" s="10">
        <v>10</v>
      </c>
      <c r="AA7" s="93">
        <v>3</v>
      </c>
      <c r="AB7" s="133">
        <v>2</v>
      </c>
      <c r="AC7" s="93">
        <v>3</v>
      </c>
      <c r="AD7" s="93">
        <v>2</v>
      </c>
      <c r="AE7" s="10">
        <v>3</v>
      </c>
      <c r="AF7" s="133">
        <v>2</v>
      </c>
      <c r="AG7" s="133">
        <v>1</v>
      </c>
      <c r="AH7" s="10">
        <v>1</v>
      </c>
      <c r="AI7" s="121">
        <v>1</v>
      </c>
      <c r="AJ7" s="121">
        <v>1</v>
      </c>
      <c r="AK7" s="121">
        <v>1</v>
      </c>
      <c r="AL7" s="27">
        <v>2</v>
      </c>
      <c r="AM7" s="93">
        <v>1</v>
      </c>
      <c r="AN7" s="133">
        <v>1</v>
      </c>
      <c r="AO7" s="103">
        <v>16</v>
      </c>
      <c r="AP7" s="50">
        <v>32</v>
      </c>
      <c r="AQ7" s="195" t="s">
        <v>88</v>
      </c>
      <c r="AR7" s="195" t="s">
        <v>89</v>
      </c>
    </row>
    <row r="8" spans="1:44" s="16" customFormat="1" ht="60" customHeight="1">
      <c r="A8" s="111" t="s">
        <v>14</v>
      </c>
      <c r="B8" s="111" t="s">
        <v>15</v>
      </c>
      <c r="C8" s="111" t="s">
        <v>176</v>
      </c>
      <c r="D8" s="111" t="s">
        <v>177</v>
      </c>
      <c r="E8" s="111" t="s">
        <v>833</v>
      </c>
      <c r="F8" s="111" t="s">
        <v>834</v>
      </c>
      <c r="G8" s="163" t="s">
        <v>606</v>
      </c>
      <c r="H8" s="15" t="s">
        <v>607</v>
      </c>
      <c r="I8" s="143" t="s">
        <v>608</v>
      </c>
      <c r="J8" s="15" t="s">
        <v>609</v>
      </c>
      <c r="K8" s="15" t="s">
        <v>610</v>
      </c>
      <c r="L8" s="94" t="s">
        <v>611</v>
      </c>
      <c r="M8" s="143" t="s">
        <v>612</v>
      </c>
      <c r="N8" s="143" t="s">
        <v>613</v>
      </c>
      <c r="O8" s="94" t="s">
        <v>614</v>
      </c>
      <c r="P8" s="143" t="s">
        <v>615</v>
      </c>
      <c r="Q8" s="143" t="s">
        <v>616</v>
      </c>
      <c r="R8" s="143" t="s">
        <v>617</v>
      </c>
      <c r="S8" s="94" t="s">
        <v>618</v>
      </c>
      <c r="T8" s="15" t="s">
        <v>619</v>
      </c>
      <c r="U8" s="15" t="s">
        <v>837</v>
      </c>
      <c r="V8" s="28" t="s">
        <v>20</v>
      </c>
      <c r="W8" s="197"/>
      <c r="X8" s="203"/>
      <c r="Y8" s="101"/>
      <c r="Z8" s="94" t="s">
        <v>620</v>
      </c>
      <c r="AA8" s="15" t="s">
        <v>621</v>
      </c>
      <c r="AB8" s="134" t="s">
        <v>622</v>
      </c>
      <c r="AC8" s="15" t="s">
        <v>623</v>
      </c>
      <c r="AD8" s="15" t="s">
        <v>624</v>
      </c>
      <c r="AE8" s="129" t="s">
        <v>835</v>
      </c>
      <c r="AF8" s="134" t="s">
        <v>625</v>
      </c>
      <c r="AG8" s="134" t="s">
        <v>626</v>
      </c>
      <c r="AH8" s="94" t="s">
        <v>627</v>
      </c>
      <c r="AI8" s="122" t="s">
        <v>628</v>
      </c>
      <c r="AJ8" s="122" t="s">
        <v>629</v>
      </c>
      <c r="AK8" s="122" t="s">
        <v>630</v>
      </c>
      <c r="AL8" s="129" t="s">
        <v>836</v>
      </c>
      <c r="AM8" s="15" t="s">
        <v>631</v>
      </c>
      <c r="AN8" s="134" t="s">
        <v>632</v>
      </c>
      <c r="AO8" s="104" t="s">
        <v>169</v>
      </c>
      <c r="AP8" s="107" t="s">
        <v>633</v>
      </c>
      <c r="AQ8" s="196"/>
      <c r="AR8" s="196"/>
    </row>
    <row r="9" spans="1:44" s="69" customFormat="1" ht="24.95" customHeight="1">
      <c r="A9" s="35">
        <v>1</v>
      </c>
      <c r="B9" s="95" t="s">
        <v>178</v>
      </c>
      <c r="C9" s="95" t="s">
        <v>179</v>
      </c>
      <c r="D9" s="108" t="s">
        <v>180</v>
      </c>
      <c r="E9" s="116" t="s">
        <v>634</v>
      </c>
      <c r="F9" s="116" t="s">
        <v>635</v>
      </c>
      <c r="G9" s="78">
        <f>((H9*3)+(I9*2)+(J9*3)+(K9*2))/10</f>
        <v>4.5</v>
      </c>
      <c r="H9" s="47">
        <v>3.5</v>
      </c>
      <c r="I9" s="125">
        <v>0.25</v>
      </c>
      <c r="J9" s="47">
        <v>10</v>
      </c>
      <c r="K9" s="47">
        <v>2</v>
      </c>
      <c r="L9" s="33">
        <f>((M9*2)+(N9*1))/3</f>
        <v>9.6666666666666661</v>
      </c>
      <c r="M9" s="125">
        <v>10.25</v>
      </c>
      <c r="N9" s="125">
        <v>8.5</v>
      </c>
      <c r="O9" s="33">
        <f t="shared" ref="O9:O39" si="0">(P9+Q9+R9)</f>
        <v>7</v>
      </c>
      <c r="P9" s="125"/>
      <c r="Q9" s="125">
        <v>7</v>
      </c>
      <c r="R9" s="125"/>
      <c r="S9" s="33">
        <f>((T9*1)+(U9*1))/2</f>
        <v>11.5</v>
      </c>
      <c r="T9" s="47">
        <v>11</v>
      </c>
      <c r="U9" s="47">
        <v>12</v>
      </c>
      <c r="V9" s="33">
        <f t="shared" ref="V9:V39" si="1">((G9*10)+(L9*3)+(O9*1)+(S9*2))/16</f>
        <v>6.5</v>
      </c>
      <c r="W9" s="106" t="e">
        <f>IF(V9&gt;=10,30,SUM(#REF!+#REF!+#REF!+#REF!+#REF!+#REF!+#REF!))</f>
        <v>#REF!</v>
      </c>
      <c r="X9" s="139" t="str">
        <f>IF(V9&gt;=10,"Sem 1 Acquis","")</f>
        <v/>
      </c>
      <c r="Y9" s="101"/>
      <c r="Z9" s="33">
        <f>((AA9*3)+(AB9*2)+(AC9*3)+(AD9*2))/10</f>
        <v>0</v>
      </c>
      <c r="AA9" s="47"/>
      <c r="AB9" s="135"/>
      <c r="AC9" s="47"/>
      <c r="AD9" s="47"/>
      <c r="AE9" s="33">
        <f>((AF9*2)+(AG9*1))/3</f>
        <v>0</v>
      </c>
      <c r="AF9" s="135"/>
      <c r="AG9" s="135"/>
      <c r="AH9" s="33">
        <f>(AI9+AJ9+AK9)</f>
        <v>0</v>
      </c>
      <c r="AI9" s="118"/>
      <c r="AJ9" s="118"/>
      <c r="AK9" s="118"/>
      <c r="AL9" s="33">
        <f>((AM9*1)+(AN9*1))/2</f>
        <v>0</v>
      </c>
      <c r="AM9" s="47"/>
      <c r="AN9" s="135"/>
      <c r="AO9" s="105">
        <f>((Z9*10)+(AE9*3)+(AH9*1)+(AL9*2))/16</f>
        <v>0</v>
      </c>
      <c r="AP9" s="106">
        <f>(V9+AO9)/2</f>
        <v>3.25</v>
      </c>
      <c r="AQ9" s="34" t="str">
        <f>IF(AP9&gt;=10,"Admis/ Sess 1","Rattrapge")</f>
        <v>Rattrapge</v>
      </c>
      <c r="AR9" s="68" t="e">
        <f>W9+#REF!</f>
        <v>#REF!</v>
      </c>
    </row>
    <row r="10" spans="1:44" s="69" customFormat="1" ht="24.95" customHeight="1">
      <c r="A10" s="35">
        <v>2</v>
      </c>
      <c r="B10" s="95" t="s">
        <v>181</v>
      </c>
      <c r="C10" s="95" t="s">
        <v>182</v>
      </c>
      <c r="D10" s="108" t="s">
        <v>183</v>
      </c>
      <c r="E10" s="116" t="s">
        <v>636</v>
      </c>
      <c r="F10" s="116" t="s">
        <v>637</v>
      </c>
      <c r="G10" s="78">
        <f t="shared" ref="G10:G73" si="2">((H10*3)+(I10*2)+(J10*3)+(K10*2))/10</f>
        <v>11.425000000000001</v>
      </c>
      <c r="H10" s="47">
        <v>11</v>
      </c>
      <c r="I10" s="125">
        <v>12.25</v>
      </c>
      <c r="J10" s="47">
        <v>13.25</v>
      </c>
      <c r="K10" s="47">
        <v>8.5</v>
      </c>
      <c r="L10" s="33">
        <f t="shared" ref="L10:L73" si="3">((M10*2)+(N10*1))/3</f>
        <v>12.333333333333334</v>
      </c>
      <c r="M10" s="125">
        <v>14.25</v>
      </c>
      <c r="N10" s="125">
        <v>8.5</v>
      </c>
      <c r="O10" s="33">
        <f t="shared" si="0"/>
        <v>15</v>
      </c>
      <c r="P10" s="125"/>
      <c r="Q10" s="125">
        <v>15</v>
      </c>
      <c r="R10" s="125"/>
      <c r="S10" s="33">
        <f t="shared" ref="S10:S73" si="4">((T10*1)+(U10*1))/2</f>
        <v>13.5</v>
      </c>
      <c r="T10" s="47">
        <v>14</v>
      </c>
      <c r="U10" s="47">
        <v>13</v>
      </c>
      <c r="V10" s="213">
        <f t="shared" si="1"/>
        <v>12.078125</v>
      </c>
      <c r="W10" s="106">
        <f>IF(V10&gt;=10,30,SUM(#REF!+#REF!+#REF!+#REF!+#REF!+#REF!+#REF!))</f>
        <v>30</v>
      </c>
      <c r="X10" s="139" t="str">
        <f t="shared" ref="X10:X29" si="5">IF(V10&gt;=10,"Sem 1 Acquis","")</f>
        <v>Sem 1 Acquis</v>
      </c>
      <c r="Y10" s="101"/>
      <c r="Z10" s="33">
        <f t="shared" ref="Z10:Z73" si="6">((AA10*3)+(AB10*2)+(AC10*3)+(AD10*2))/10</f>
        <v>0</v>
      </c>
      <c r="AA10" s="47"/>
      <c r="AB10" s="135"/>
      <c r="AC10" s="47"/>
      <c r="AD10" s="47"/>
      <c r="AE10" s="33">
        <f t="shared" ref="AE10:AE73" si="7">((AF10*2)+(AG10*1))/3</f>
        <v>0</v>
      </c>
      <c r="AF10" s="135"/>
      <c r="AG10" s="135"/>
      <c r="AH10" s="33">
        <f t="shared" ref="AH10:AH73" si="8">(AI10+AJ10+AK10)</f>
        <v>0</v>
      </c>
      <c r="AI10" s="118"/>
      <c r="AJ10" s="118"/>
      <c r="AK10" s="118"/>
      <c r="AL10" s="33">
        <f t="shared" ref="AL10:AL73" si="9">((AM10*1)+(AN10*1))/2</f>
        <v>0</v>
      </c>
      <c r="AM10" s="47"/>
      <c r="AN10" s="135"/>
      <c r="AO10" s="105">
        <f>((Z10*10)+(AE10*3)+(AH10*1)+(AL10*2))/16</f>
        <v>0</v>
      </c>
      <c r="AP10" s="106">
        <f>(V10+AO10)/2</f>
        <v>6.0390625</v>
      </c>
      <c r="AQ10" s="34" t="str">
        <f t="shared" ref="AQ10:AQ73" si="10">IF(AP10&gt;=10,"Admis/ Sess 1","Rattrapge")</f>
        <v>Rattrapge</v>
      </c>
      <c r="AR10" s="68" t="e">
        <f>W10+#REF!</f>
        <v>#REF!</v>
      </c>
    </row>
    <row r="11" spans="1:44" s="69" customFormat="1" ht="24.95" customHeight="1">
      <c r="A11" s="35">
        <v>3</v>
      </c>
      <c r="B11" s="95" t="s">
        <v>184</v>
      </c>
      <c r="C11" s="95" t="s">
        <v>185</v>
      </c>
      <c r="D11" s="108" t="s">
        <v>186</v>
      </c>
      <c r="E11" s="116" t="s">
        <v>638</v>
      </c>
      <c r="F11" s="116" t="s">
        <v>639</v>
      </c>
      <c r="G11" s="78">
        <f t="shared" si="2"/>
        <v>10.186</v>
      </c>
      <c r="H11" s="47">
        <v>10.37</v>
      </c>
      <c r="I11" s="125">
        <v>10.25</v>
      </c>
      <c r="J11" s="47">
        <v>11.75</v>
      </c>
      <c r="K11" s="47">
        <v>7.5</v>
      </c>
      <c r="L11" s="33">
        <f t="shared" si="3"/>
        <v>11.666666666666666</v>
      </c>
      <c r="M11" s="125">
        <v>12.25</v>
      </c>
      <c r="N11" s="125">
        <v>10.5</v>
      </c>
      <c r="O11" s="33">
        <f t="shared" si="0"/>
        <v>12</v>
      </c>
      <c r="P11" s="125"/>
      <c r="Q11" s="125">
        <v>12</v>
      </c>
      <c r="R11" s="125"/>
      <c r="S11" s="33">
        <f t="shared" si="4"/>
        <v>10.5</v>
      </c>
      <c r="T11" s="47">
        <v>10</v>
      </c>
      <c r="U11" s="47">
        <v>11</v>
      </c>
      <c r="V11" s="213">
        <f t="shared" si="1"/>
        <v>10.616250000000001</v>
      </c>
      <c r="W11" s="106">
        <f>IF(V11&gt;=10,30,SUM(#REF!+#REF!+#REF!+#REF!+#REF!+#REF!+#REF!))</f>
        <v>30</v>
      </c>
      <c r="X11" s="139" t="str">
        <f t="shared" si="5"/>
        <v>Sem 1 Acquis</v>
      </c>
      <c r="Y11" s="101"/>
      <c r="Z11" s="33">
        <f t="shared" si="6"/>
        <v>0</v>
      </c>
      <c r="AA11" s="47"/>
      <c r="AB11" s="135"/>
      <c r="AC11" s="47"/>
      <c r="AD11" s="47"/>
      <c r="AE11" s="33">
        <f t="shared" si="7"/>
        <v>0</v>
      </c>
      <c r="AF11" s="135"/>
      <c r="AG11" s="135"/>
      <c r="AH11" s="33">
        <f t="shared" si="8"/>
        <v>0</v>
      </c>
      <c r="AI11" s="118"/>
      <c r="AJ11" s="118"/>
      <c r="AK11" s="118"/>
      <c r="AL11" s="33">
        <f t="shared" si="9"/>
        <v>0</v>
      </c>
      <c r="AM11" s="47"/>
      <c r="AN11" s="135"/>
      <c r="AO11" s="105">
        <f t="shared" ref="AO11:AO74" si="11">((Z11*10)+(AE11*3)+(AH11*1)+(AL11*2))/16</f>
        <v>0</v>
      </c>
      <c r="AP11" s="106">
        <f t="shared" ref="AP11:AP73" si="12">(V11+AO11)/2</f>
        <v>5.3081250000000004</v>
      </c>
      <c r="AQ11" s="34" t="str">
        <f t="shared" si="10"/>
        <v>Rattrapge</v>
      </c>
      <c r="AR11" s="68" t="e">
        <f>W11+#REF!</f>
        <v>#REF!</v>
      </c>
    </row>
    <row r="12" spans="1:44" s="69" customFormat="1" ht="24.95" customHeight="1">
      <c r="A12" s="35">
        <v>4</v>
      </c>
      <c r="B12" s="96" t="s">
        <v>187</v>
      </c>
      <c r="C12" s="96" t="s">
        <v>188</v>
      </c>
      <c r="D12" s="109" t="s">
        <v>189</v>
      </c>
      <c r="E12" s="116" t="s">
        <v>640</v>
      </c>
      <c r="F12" s="116" t="s">
        <v>641</v>
      </c>
      <c r="G12" s="78">
        <f t="shared" si="2"/>
        <v>7.471000000000001</v>
      </c>
      <c r="H12" s="47">
        <v>5.57</v>
      </c>
      <c r="I12" s="125">
        <v>6.5</v>
      </c>
      <c r="J12" s="47">
        <v>9</v>
      </c>
      <c r="K12" s="47">
        <v>9</v>
      </c>
      <c r="L12" s="33">
        <f t="shared" si="3"/>
        <v>12.25</v>
      </c>
      <c r="M12" s="125">
        <v>12.25</v>
      </c>
      <c r="N12" s="125">
        <v>12.25</v>
      </c>
      <c r="O12" s="33">
        <f t="shared" si="0"/>
        <v>10</v>
      </c>
      <c r="P12" s="125"/>
      <c r="Q12" s="125">
        <v>10</v>
      </c>
      <c r="R12" s="125"/>
      <c r="S12" s="33">
        <f t="shared" si="4"/>
        <v>13</v>
      </c>
      <c r="T12" s="47">
        <v>14</v>
      </c>
      <c r="U12" s="47">
        <v>12</v>
      </c>
      <c r="V12" s="33">
        <f t="shared" si="1"/>
        <v>9.2162500000000005</v>
      </c>
      <c r="W12" s="106" t="e">
        <f>IF(V12&gt;=10,30,SUM(#REF!+#REF!+#REF!+#REF!+#REF!+#REF!+#REF!))</f>
        <v>#REF!</v>
      </c>
      <c r="X12" s="139" t="str">
        <f t="shared" si="5"/>
        <v/>
      </c>
      <c r="Y12" s="101"/>
      <c r="Z12" s="33">
        <f t="shared" si="6"/>
        <v>0</v>
      </c>
      <c r="AA12" s="47"/>
      <c r="AB12" s="135"/>
      <c r="AC12" s="47"/>
      <c r="AD12" s="47"/>
      <c r="AE12" s="33">
        <f t="shared" si="7"/>
        <v>0</v>
      </c>
      <c r="AF12" s="135"/>
      <c r="AG12" s="135"/>
      <c r="AH12" s="33">
        <f t="shared" si="8"/>
        <v>0</v>
      </c>
      <c r="AI12" s="118"/>
      <c r="AJ12" s="118"/>
      <c r="AK12" s="118"/>
      <c r="AL12" s="33">
        <f t="shared" si="9"/>
        <v>0</v>
      </c>
      <c r="AM12" s="47"/>
      <c r="AN12" s="135"/>
      <c r="AO12" s="105">
        <f t="shared" si="11"/>
        <v>0</v>
      </c>
      <c r="AP12" s="106">
        <f t="shared" si="12"/>
        <v>4.6081250000000002</v>
      </c>
      <c r="AQ12" s="34" t="str">
        <f t="shared" si="10"/>
        <v>Rattrapge</v>
      </c>
      <c r="AR12" s="68" t="e">
        <f>W12+#REF!</f>
        <v>#REF!</v>
      </c>
    </row>
    <row r="13" spans="1:44" s="69" customFormat="1" ht="24.95" customHeight="1">
      <c r="A13" s="35">
        <v>5</v>
      </c>
      <c r="B13" s="96" t="s">
        <v>190</v>
      </c>
      <c r="C13" s="96" t="s">
        <v>188</v>
      </c>
      <c r="D13" s="109" t="s">
        <v>191</v>
      </c>
      <c r="E13" s="116" t="s">
        <v>642</v>
      </c>
      <c r="F13" s="116" t="s">
        <v>637</v>
      </c>
      <c r="G13" s="78">
        <f t="shared" si="2"/>
        <v>11.85</v>
      </c>
      <c r="H13" s="47">
        <v>12.75</v>
      </c>
      <c r="I13" s="125">
        <v>12.75</v>
      </c>
      <c r="J13" s="47">
        <v>13.25</v>
      </c>
      <c r="K13" s="47">
        <v>7.5</v>
      </c>
      <c r="L13" s="33">
        <f t="shared" si="3"/>
        <v>13.083333333333334</v>
      </c>
      <c r="M13" s="125">
        <v>13.5</v>
      </c>
      <c r="N13" s="125">
        <v>12.25</v>
      </c>
      <c r="O13" s="33">
        <f t="shared" si="0"/>
        <v>11</v>
      </c>
      <c r="P13" s="125"/>
      <c r="Q13" s="125">
        <v>11</v>
      </c>
      <c r="R13" s="125"/>
      <c r="S13" s="33">
        <f t="shared" si="4"/>
        <v>13.375</v>
      </c>
      <c r="T13" s="47">
        <v>14</v>
      </c>
      <c r="U13" s="47">
        <v>12.75</v>
      </c>
      <c r="V13" s="213">
        <f t="shared" si="1"/>
        <v>12.21875</v>
      </c>
      <c r="W13" s="106">
        <f>IF(V13&gt;=10,30,SUM(#REF!+#REF!+#REF!+#REF!+#REF!+#REF!+#REF!))</f>
        <v>30</v>
      </c>
      <c r="X13" s="139" t="str">
        <f t="shared" si="5"/>
        <v>Sem 1 Acquis</v>
      </c>
      <c r="Y13" s="101"/>
      <c r="Z13" s="33">
        <f t="shared" si="6"/>
        <v>0</v>
      </c>
      <c r="AA13" s="47"/>
      <c r="AB13" s="135"/>
      <c r="AC13" s="47"/>
      <c r="AD13" s="47"/>
      <c r="AE13" s="33">
        <f t="shared" si="7"/>
        <v>0</v>
      </c>
      <c r="AF13" s="135"/>
      <c r="AG13" s="135"/>
      <c r="AH13" s="33">
        <f t="shared" si="8"/>
        <v>0</v>
      </c>
      <c r="AI13" s="118"/>
      <c r="AJ13" s="118"/>
      <c r="AK13" s="118"/>
      <c r="AL13" s="33">
        <f t="shared" si="9"/>
        <v>0</v>
      </c>
      <c r="AM13" s="47"/>
      <c r="AN13" s="135"/>
      <c r="AO13" s="105">
        <f t="shared" si="11"/>
        <v>0</v>
      </c>
      <c r="AP13" s="106">
        <f t="shared" si="12"/>
        <v>6.109375</v>
      </c>
      <c r="AQ13" s="34" t="str">
        <f t="shared" si="10"/>
        <v>Rattrapge</v>
      </c>
      <c r="AR13" s="68" t="e">
        <f>W13+#REF!</f>
        <v>#REF!</v>
      </c>
    </row>
    <row r="14" spans="1:44" s="172" customFormat="1" ht="24.95" customHeight="1">
      <c r="A14" s="35">
        <v>6</v>
      </c>
      <c r="B14" s="164" t="s">
        <v>192</v>
      </c>
      <c r="C14" s="164" t="s">
        <v>193</v>
      </c>
      <c r="D14" s="165" t="s">
        <v>194</v>
      </c>
      <c r="E14" s="166" t="s">
        <v>643</v>
      </c>
      <c r="F14" s="166" t="s">
        <v>637</v>
      </c>
      <c r="G14" s="78">
        <f t="shared" si="2"/>
        <v>10.236000000000001</v>
      </c>
      <c r="H14" s="125">
        <v>10.62</v>
      </c>
      <c r="I14" s="125">
        <v>8</v>
      </c>
      <c r="J14" s="125">
        <v>12.5</v>
      </c>
      <c r="K14" s="125">
        <v>8.5</v>
      </c>
      <c r="L14" s="78">
        <f t="shared" si="3"/>
        <v>10</v>
      </c>
      <c r="M14" s="125">
        <v>10.75</v>
      </c>
      <c r="N14" s="125">
        <v>8.5</v>
      </c>
      <c r="O14" s="78">
        <f t="shared" si="0"/>
        <v>10</v>
      </c>
      <c r="P14" s="125"/>
      <c r="Q14" s="125">
        <v>10</v>
      </c>
      <c r="R14" s="125"/>
      <c r="S14" s="78">
        <f t="shared" si="4"/>
        <v>13.25</v>
      </c>
      <c r="T14" s="125">
        <v>12</v>
      </c>
      <c r="U14" s="150">
        <v>14.5</v>
      </c>
      <c r="V14" s="214">
        <f t="shared" si="1"/>
        <v>10.553750000000001</v>
      </c>
      <c r="W14" s="106">
        <f>IF(V14&gt;=10,30,SUM(#REF!+#REF!+#REF!+#REF!+#REF!+#REF!+#REF!))</f>
        <v>30</v>
      </c>
      <c r="X14" s="168" t="str">
        <f t="shared" si="5"/>
        <v>Sem 1 Acquis</v>
      </c>
      <c r="Y14" s="169"/>
      <c r="Z14" s="167">
        <f t="shared" si="6"/>
        <v>2.2000000000000002</v>
      </c>
      <c r="AA14" s="125"/>
      <c r="AB14" s="125">
        <v>11</v>
      </c>
      <c r="AC14" s="125"/>
      <c r="AD14" s="125"/>
      <c r="AE14" s="167">
        <f t="shared" si="7"/>
        <v>8.3333333333333339</v>
      </c>
      <c r="AF14" s="125">
        <v>12.5</v>
      </c>
      <c r="AG14" s="125"/>
      <c r="AH14" s="167">
        <f t="shared" si="8"/>
        <v>0</v>
      </c>
      <c r="AI14" s="125"/>
      <c r="AJ14" s="125"/>
      <c r="AK14" s="125"/>
      <c r="AL14" s="167">
        <f t="shared" si="9"/>
        <v>7.5</v>
      </c>
      <c r="AM14" s="125"/>
      <c r="AN14" s="125">
        <v>15</v>
      </c>
      <c r="AO14" s="170">
        <f t="shared" si="11"/>
        <v>3.875</v>
      </c>
      <c r="AP14" s="168">
        <f t="shared" si="12"/>
        <v>7.2143750000000004</v>
      </c>
      <c r="AQ14" s="171" t="str">
        <f t="shared" si="10"/>
        <v>Rattrapge</v>
      </c>
      <c r="AR14" s="168" t="e">
        <f>W14+#REF!</f>
        <v>#REF!</v>
      </c>
    </row>
    <row r="15" spans="1:44" s="69" customFormat="1" ht="24.95" customHeight="1">
      <c r="A15" s="35">
        <v>7</v>
      </c>
      <c r="B15" s="95" t="s">
        <v>195</v>
      </c>
      <c r="C15" s="95" t="s">
        <v>196</v>
      </c>
      <c r="D15" s="108" t="s">
        <v>197</v>
      </c>
      <c r="E15" s="116" t="s">
        <v>644</v>
      </c>
      <c r="F15" s="116" t="s">
        <v>645</v>
      </c>
      <c r="G15" s="78">
        <f t="shared" si="2"/>
        <v>10.260999999999999</v>
      </c>
      <c r="H15" s="47">
        <v>10.87</v>
      </c>
      <c r="I15" s="125">
        <v>7.25</v>
      </c>
      <c r="J15" s="47">
        <v>12.5</v>
      </c>
      <c r="K15" s="47">
        <v>9</v>
      </c>
      <c r="L15" s="33">
        <f t="shared" si="3"/>
        <v>10.083333333333334</v>
      </c>
      <c r="M15" s="125">
        <v>10.25</v>
      </c>
      <c r="N15" s="125">
        <v>9.75</v>
      </c>
      <c r="O15" s="33">
        <f t="shared" si="0"/>
        <v>11.5</v>
      </c>
      <c r="P15" s="125"/>
      <c r="Q15" s="125">
        <v>11.5</v>
      </c>
      <c r="R15" s="125"/>
      <c r="S15" s="33">
        <f t="shared" si="4"/>
        <v>12.25</v>
      </c>
      <c r="T15" s="47">
        <v>13</v>
      </c>
      <c r="U15" s="47">
        <v>11.5</v>
      </c>
      <c r="V15" s="213">
        <f t="shared" si="1"/>
        <v>10.553749999999999</v>
      </c>
      <c r="W15" s="106">
        <f>IF(V15&gt;=10,30,SUM(#REF!+#REF!+#REF!+#REF!+#REF!+#REF!+#REF!))</f>
        <v>30</v>
      </c>
      <c r="X15" s="139" t="str">
        <f t="shared" si="5"/>
        <v>Sem 1 Acquis</v>
      </c>
      <c r="Y15" s="101"/>
      <c r="Z15" s="33">
        <f t="shared" si="6"/>
        <v>0</v>
      </c>
      <c r="AA15" s="47"/>
      <c r="AB15" s="135"/>
      <c r="AC15" s="47"/>
      <c r="AD15" s="47"/>
      <c r="AE15" s="33">
        <f t="shared" si="7"/>
        <v>0</v>
      </c>
      <c r="AF15" s="135"/>
      <c r="AG15" s="135"/>
      <c r="AH15" s="33">
        <f t="shared" si="8"/>
        <v>0</v>
      </c>
      <c r="AI15" s="118"/>
      <c r="AJ15" s="118"/>
      <c r="AK15" s="118"/>
      <c r="AL15" s="33">
        <f t="shared" si="9"/>
        <v>0</v>
      </c>
      <c r="AM15" s="47"/>
      <c r="AN15" s="135"/>
      <c r="AO15" s="105">
        <f t="shared" si="11"/>
        <v>0</v>
      </c>
      <c r="AP15" s="106">
        <f t="shared" si="12"/>
        <v>5.2768749999999995</v>
      </c>
      <c r="AQ15" s="34" t="str">
        <f t="shared" si="10"/>
        <v>Rattrapge</v>
      </c>
      <c r="AR15" s="68" t="e">
        <f>W15+#REF!</f>
        <v>#REF!</v>
      </c>
    </row>
    <row r="16" spans="1:44" s="69" customFormat="1" ht="24.95" customHeight="1">
      <c r="A16" s="35">
        <v>8</v>
      </c>
      <c r="B16" s="95" t="s">
        <v>198</v>
      </c>
      <c r="C16" s="95" t="s">
        <v>199</v>
      </c>
      <c r="D16" s="108" t="s">
        <v>200</v>
      </c>
      <c r="E16" s="116" t="s">
        <v>646</v>
      </c>
      <c r="F16" s="116" t="s">
        <v>641</v>
      </c>
      <c r="G16" s="78">
        <f t="shared" si="2"/>
        <v>10.625</v>
      </c>
      <c r="H16" s="47">
        <v>10</v>
      </c>
      <c r="I16" s="125">
        <v>10.25</v>
      </c>
      <c r="J16" s="47">
        <v>13.25</v>
      </c>
      <c r="K16" s="47">
        <v>8</v>
      </c>
      <c r="L16" s="33">
        <f t="shared" si="3"/>
        <v>10.333333333333334</v>
      </c>
      <c r="M16" s="125">
        <v>10.5</v>
      </c>
      <c r="N16" s="125">
        <v>10</v>
      </c>
      <c r="O16" s="33">
        <f t="shared" si="0"/>
        <v>10</v>
      </c>
      <c r="P16" s="125"/>
      <c r="Q16" s="125">
        <v>10</v>
      </c>
      <c r="R16" s="125"/>
      <c r="S16" s="33">
        <f t="shared" si="4"/>
        <v>12.25</v>
      </c>
      <c r="T16" s="47">
        <v>14</v>
      </c>
      <c r="U16" s="47">
        <v>10.5</v>
      </c>
      <c r="V16" s="213">
        <f t="shared" si="1"/>
        <v>10.734375</v>
      </c>
      <c r="W16" s="106">
        <f>IF(V16&gt;=10,30,SUM(#REF!+#REF!+#REF!+#REF!+#REF!+#REF!+#REF!))</f>
        <v>30</v>
      </c>
      <c r="X16" s="139" t="str">
        <f t="shared" si="5"/>
        <v>Sem 1 Acquis</v>
      </c>
      <c r="Y16" s="101"/>
      <c r="Z16" s="33">
        <f t="shared" si="6"/>
        <v>0</v>
      </c>
      <c r="AA16" s="47"/>
      <c r="AB16" s="135"/>
      <c r="AC16" s="47"/>
      <c r="AD16" s="47"/>
      <c r="AE16" s="33">
        <f t="shared" si="7"/>
        <v>0</v>
      </c>
      <c r="AF16" s="135"/>
      <c r="AG16" s="135"/>
      <c r="AH16" s="33">
        <f t="shared" si="8"/>
        <v>0</v>
      </c>
      <c r="AI16" s="118"/>
      <c r="AJ16" s="118"/>
      <c r="AK16" s="118"/>
      <c r="AL16" s="33">
        <f t="shared" si="9"/>
        <v>0</v>
      </c>
      <c r="AM16" s="47"/>
      <c r="AN16" s="135"/>
      <c r="AO16" s="105">
        <f t="shared" si="11"/>
        <v>0</v>
      </c>
      <c r="AP16" s="106">
        <f t="shared" si="12"/>
        <v>5.3671875</v>
      </c>
      <c r="AQ16" s="34" t="str">
        <f t="shared" si="10"/>
        <v>Rattrapge</v>
      </c>
      <c r="AR16" s="68" t="e">
        <f>W16+#REF!</f>
        <v>#REF!</v>
      </c>
    </row>
    <row r="17" spans="1:44" s="69" customFormat="1" ht="24.95" customHeight="1">
      <c r="A17" s="35">
        <v>9</v>
      </c>
      <c r="B17" s="95" t="s">
        <v>201</v>
      </c>
      <c r="C17" s="95" t="s">
        <v>202</v>
      </c>
      <c r="D17" s="108" t="s">
        <v>203</v>
      </c>
      <c r="E17" s="116" t="s">
        <v>647</v>
      </c>
      <c r="F17" s="116" t="s">
        <v>637</v>
      </c>
      <c r="G17" s="78">
        <f t="shared" si="2"/>
        <v>11.5</v>
      </c>
      <c r="H17" s="47">
        <v>11</v>
      </c>
      <c r="I17" s="125">
        <v>10.75</v>
      </c>
      <c r="J17" s="47">
        <v>12.5</v>
      </c>
      <c r="K17" s="47">
        <v>11.5</v>
      </c>
      <c r="L17" s="33">
        <f t="shared" si="3"/>
        <v>10.083333333333334</v>
      </c>
      <c r="M17" s="125">
        <v>10</v>
      </c>
      <c r="N17" s="125">
        <v>10.25</v>
      </c>
      <c r="O17" s="33">
        <f t="shared" si="0"/>
        <v>12</v>
      </c>
      <c r="P17" s="125"/>
      <c r="Q17" s="125">
        <v>12</v>
      </c>
      <c r="R17" s="125"/>
      <c r="S17" s="33">
        <f t="shared" si="4"/>
        <v>11.5</v>
      </c>
      <c r="T17" s="47">
        <v>11</v>
      </c>
      <c r="U17" s="47">
        <v>12</v>
      </c>
      <c r="V17" s="213">
        <f t="shared" si="1"/>
        <v>11.265625</v>
      </c>
      <c r="W17" s="106">
        <f>IF(V17&gt;=10,30,SUM(#REF!+#REF!+#REF!+#REF!+#REF!+#REF!+#REF!))</f>
        <v>30</v>
      </c>
      <c r="X17" s="139" t="str">
        <f t="shared" si="5"/>
        <v>Sem 1 Acquis</v>
      </c>
      <c r="Y17" s="101"/>
      <c r="Z17" s="33">
        <f t="shared" si="6"/>
        <v>0</v>
      </c>
      <c r="AA17" s="47"/>
      <c r="AB17" s="135"/>
      <c r="AC17" s="47"/>
      <c r="AD17" s="47"/>
      <c r="AE17" s="33">
        <f t="shared" si="7"/>
        <v>0</v>
      </c>
      <c r="AF17" s="135"/>
      <c r="AG17" s="135"/>
      <c r="AH17" s="33">
        <f t="shared" si="8"/>
        <v>0</v>
      </c>
      <c r="AI17" s="118"/>
      <c r="AJ17" s="118"/>
      <c r="AK17" s="118"/>
      <c r="AL17" s="33">
        <f t="shared" si="9"/>
        <v>0</v>
      </c>
      <c r="AM17" s="47"/>
      <c r="AN17" s="135"/>
      <c r="AO17" s="105">
        <f t="shared" si="11"/>
        <v>0</v>
      </c>
      <c r="AP17" s="106">
        <f t="shared" si="12"/>
        <v>5.6328125</v>
      </c>
      <c r="AQ17" s="34" t="str">
        <f t="shared" si="10"/>
        <v>Rattrapge</v>
      </c>
      <c r="AR17" s="68" t="e">
        <f>W17+#REF!</f>
        <v>#REF!</v>
      </c>
    </row>
    <row r="18" spans="1:44" s="69" customFormat="1" ht="24.95" customHeight="1">
      <c r="A18" s="35">
        <v>10</v>
      </c>
      <c r="B18" s="95" t="s">
        <v>204</v>
      </c>
      <c r="C18" s="95" t="s">
        <v>205</v>
      </c>
      <c r="D18" s="108" t="s">
        <v>206</v>
      </c>
      <c r="E18" s="116" t="s">
        <v>648</v>
      </c>
      <c r="F18" s="116" t="s">
        <v>649</v>
      </c>
      <c r="G18" s="78">
        <f t="shared" si="2"/>
        <v>11.725</v>
      </c>
      <c r="H18" s="47">
        <v>10</v>
      </c>
      <c r="I18" s="125">
        <v>10.75</v>
      </c>
      <c r="J18" s="47">
        <v>14.25</v>
      </c>
      <c r="K18" s="47">
        <v>11.5</v>
      </c>
      <c r="L18" s="33">
        <f t="shared" si="3"/>
        <v>12.333333333333334</v>
      </c>
      <c r="M18" s="125">
        <v>12.25</v>
      </c>
      <c r="N18" s="125">
        <v>12.5</v>
      </c>
      <c r="O18" s="33">
        <f t="shared" si="0"/>
        <v>10</v>
      </c>
      <c r="P18" s="125"/>
      <c r="Q18" s="125">
        <v>10</v>
      </c>
      <c r="R18" s="125"/>
      <c r="S18" s="33">
        <f t="shared" si="4"/>
        <v>12.25</v>
      </c>
      <c r="T18" s="47">
        <v>15</v>
      </c>
      <c r="U18" s="47">
        <v>9.5</v>
      </c>
      <c r="V18" s="213">
        <f t="shared" si="1"/>
        <v>11.796875</v>
      </c>
      <c r="W18" s="106">
        <f>IF(V18&gt;=10,30,SUM(#REF!+#REF!+#REF!+#REF!+#REF!+#REF!+#REF!))</f>
        <v>30</v>
      </c>
      <c r="X18" s="139" t="str">
        <f t="shared" si="5"/>
        <v>Sem 1 Acquis</v>
      </c>
      <c r="Y18" s="101"/>
      <c r="Z18" s="33">
        <f t="shared" si="6"/>
        <v>0</v>
      </c>
      <c r="AA18" s="47"/>
      <c r="AB18" s="135"/>
      <c r="AC18" s="47"/>
      <c r="AD18" s="47"/>
      <c r="AE18" s="33">
        <f t="shared" si="7"/>
        <v>0</v>
      </c>
      <c r="AF18" s="135"/>
      <c r="AG18" s="135"/>
      <c r="AH18" s="33">
        <f t="shared" si="8"/>
        <v>0</v>
      </c>
      <c r="AI18" s="118"/>
      <c r="AJ18" s="118"/>
      <c r="AK18" s="118"/>
      <c r="AL18" s="33">
        <f t="shared" si="9"/>
        <v>0</v>
      </c>
      <c r="AM18" s="47"/>
      <c r="AN18" s="135"/>
      <c r="AO18" s="105">
        <f t="shared" si="11"/>
        <v>0</v>
      </c>
      <c r="AP18" s="106">
        <f t="shared" si="12"/>
        <v>5.8984375</v>
      </c>
      <c r="AQ18" s="34" t="str">
        <f t="shared" si="10"/>
        <v>Rattrapge</v>
      </c>
      <c r="AR18" s="68" t="e">
        <f>W18+#REF!</f>
        <v>#REF!</v>
      </c>
    </row>
    <row r="19" spans="1:44" s="69" customFormat="1" ht="24.95" customHeight="1">
      <c r="A19" s="35">
        <v>11</v>
      </c>
      <c r="B19" s="96" t="s">
        <v>207</v>
      </c>
      <c r="C19" s="96" t="s">
        <v>208</v>
      </c>
      <c r="D19" s="109" t="s">
        <v>209</v>
      </c>
      <c r="E19" s="116" t="s">
        <v>650</v>
      </c>
      <c r="F19" s="116" t="s">
        <v>637</v>
      </c>
      <c r="G19" s="78">
        <f t="shared" si="2"/>
        <v>9.8000000000000007</v>
      </c>
      <c r="H19" s="47">
        <v>8.75</v>
      </c>
      <c r="I19" s="125">
        <v>7.5</v>
      </c>
      <c r="J19" s="47">
        <v>12.25</v>
      </c>
      <c r="K19" s="47">
        <v>10</v>
      </c>
      <c r="L19" s="33">
        <f t="shared" si="3"/>
        <v>11.166666666666666</v>
      </c>
      <c r="M19" s="125">
        <v>11.75</v>
      </c>
      <c r="N19" s="125">
        <v>10</v>
      </c>
      <c r="O19" s="33">
        <f t="shared" si="0"/>
        <v>8</v>
      </c>
      <c r="P19" s="125"/>
      <c r="Q19" s="125">
        <v>8</v>
      </c>
      <c r="R19" s="125"/>
      <c r="S19" s="33">
        <f t="shared" si="4"/>
        <v>11.5</v>
      </c>
      <c r="T19" s="47">
        <v>10</v>
      </c>
      <c r="U19" s="47">
        <v>13</v>
      </c>
      <c r="V19" s="213">
        <f t="shared" si="1"/>
        <v>10.15625</v>
      </c>
      <c r="W19" s="106">
        <f>IF(V19&gt;=10,30,SUM(#REF!+#REF!+#REF!+#REF!+#REF!+#REF!+#REF!))</f>
        <v>30</v>
      </c>
      <c r="X19" s="139" t="str">
        <f t="shared" si="5"/>
        <v>Sem 1 Acquis</v>
      </c>
      <c r="Y19" s="101"/>
      <c r="Z19" s="33">
        <f t="shared" si="6"/>
        <v>0</v>
      </c>
      <c r="AA19" s="47"/>
      <c r="AB19" s="135"/>
      <c r="AC19" s="47"/>
      <c r="AD19" s="47"/>
      <c r="AE19" s="33">
        <f t="shared" si="7"/>
        <v>11.166666666666666</v>
      </c>
      <c r="AF19" s="135">
        <v>11.75</v>
      </c>
      <c r="AG19" s="135">
        <v>10</v>
      </c>
      <c r="AH19" s="33">
        <f t="shared" si="8"/>
        <v>0</v>
      </c>
      <c r="AI19" s="118"/>
      <c r="AJ19" s="118"/>
      <c r="AK19" s="118"/>
      <c r="AL19" s="33">
        <f t="shared" si="9"/>
        <v>6.25</v>
      </c>
      <c r="AM19" s="47"/>
      <c r="AN19" s="135">
        <v>12.5</v>
      </c>
      <c r="AO19" s="105">
        <f t="shared" si="11"/>
        <v>2.875</v>
      </c>
      <c r="AP19" s="106">
        <f t="shared" si="12"/>
        <v>6.515625</v>
      </c>
      <c r="AQ19" s="34" t="str">
        <f t="shared" si="10"/>
        <v>Rattrapge</v>
      </c>
      <c r="AR19" s="68" t="e">
        <f>W19+#REF!</f>
        <v>#REF!</v>
      </c>
    </row>
    <row r="20" spans="1:44" s="69" customFormat="1" ht="24.95" customHeight="1">
      <c r="A20" s="35">
        <v>12</v>
      </c>
      <c r="B20" s="96" t="s">
        <v>210</v>
      </c>
      <c r="C20" s="96" t="s">
        <v>211</v>
      </c>
      <c r="D20" s="109" t="s">
        <v>212</v>
      </c>
      <c r="E20" s="116" t="s">
        <v>651</v>
      </c>
      <c r="F20" s="116" t="s">
        <v>652</v>
      </c>
      <c r="G20" s="78">
        <f t="shared" si="2"/>
        <v>9.3360000000000003</v>
      </c>
      <c r="H20" s="47">
        <v>7.62</v>
      </c>
      <c r="I20" s="150">
        <v>12</v>
      </c>
      <c r="J20" s="47">
        <v>11.5</v>
      </c>
      <c r="K20" s="47">
        <v>6</v>
      </c>
      <c r="L20" s="33">
        <f t="shared" si="3"/>
        <v>10.166666666666666</v>
      </c>
      <c r="M20" s="125">
        <v>10</v>
      </c>
      <c r="N20" s="150">
        <v>10.5</v>
      </c>
      <c r="O20" s="33">
        <f t="shared" si="0"/>
        <v>8.5</v>
      </c>
      <c r="P20" s="125"/>
      <c r="Q20" s="125">
        <v>8.5</v>
      </c>
      <c r="R20" s="125"/>
      <c r="S20" s="33">
        <f t="shared" si="4"/>
        <v>11.125</v>
      </c>
      <c r="T20" s="47">
        <v>10</v>
      </c>
      <c r="U20" s="150">
        <v>12.25</v>
      </c>
      <c r="V20" s="33">
        <f t="shared" si="1"/>
        <v>9.6631250000000009</v>
      </c>
      <c r="W20" s="106" t="e">
        <f>IF(V20&gt;=10,30,SUM(#REF!+#REF!+#REF!+#REF!+#REF!+#REF!+#REF!))</f>
        <v>#REF!</v>
      </c>
      <c r="X20" s="139" t="str">
        <f t="shared" si="5"/>
        <v/>
      </c>
      <c r="Y20" s="101"/>
      <c r="Z20" s="33">
        <f t="shared" si="6"/>
        <v>0</v>
      </c>
      <c r="AA20" s="47"/>
      <c r="AB20" s="135"/>
      <c r="AC20" s="47"/>
      <c r="AD20" s="47"/>
      <c r="AE20" s="33">
        <f t="shared" si="7"/>
        <v>10.833333333333334</v>
      </c>
      <c r="AF20" s="135">
        <v>11</v>
      </c>
      <c r="AG20" s="135">
        <v>10.5</v>
      </c>
      <c r="AH20" s="33">
        <f t="shared" si="8"/>
        <v>0</v>
      </c>
      <c r="AI20" s="118"/>
      <c r="AJ20" s="118"/>
      <c r="AK20" s="118"/>
      <c r="AL20" s="33">
        <f t="shared" si="9"/>
        <v>6.5</v>
      </c>
      <c r="AM20" s="47"/>
      <c r="AN20" s="135">
        <v>13</v>
      </c>
      <c r="AO20" s="105">
        <f t="shared" si="11"/>
        <v>2.84375</v>
      </c>
      <c r="AP20" s="106">
        <f t="shared" si="12"/>
        <v>6.2534375000000004</v>
      </c>
      <c r="AQ20" s="34" t="str">
        <f t="shared" si="10"/>
        <v>Rattrapge</v>
      </c>
      <c r="AR20" s="68" t="e">
        <f>W20+#REF!</f>
        <v>#REF!</v>
      </c>
    </row>
    <row r="21" spans="1:44" s="69" customFormat="1" ht="24.95" customHeight="1">
      <c r="A21" s="35">
        <v>13</v>
      </c>
      <c r="B21" s="96" t="s">
        <v>213</v>
      </c>
      <c r="C21" s="96" t="s">
        <v>214</v>
      </c>
      <c r="D21" s="109" t="s">
        <v>215</v>
      </c>
      <c r="E21" s="116" t="s">
        <v>653</v>
      </c>
      <c r="F21" s="116" t="s">
        <v>654</v>
      </c>
      <c r="G21" s="78">
        <f t="shared" si="2"/>
        <v>8.6999999999999993</v>
      </c>
      <c r="H21" s="47">
        <v>8</v>
      </c>
      <c r="I21" s="125">
        <v>8.5</v>
      </c>
      <c r="J21" s="47">
        <v>10</v>
      </c>
      <c r="K21" s="47">
        <v>8</v>
      </c>
      <c r="L21" s="33">
        <f t="shared" si="3"/>
        <v>9.8333333333333339</v>
      </c>
      <c r="M21" s="125">
        <v>9.25</v>
      </c>
      <c r="N21" s="150">
        <v>11</v>
      </c>
      <c r="O21" s="33">
        <f t="shared" si="0"/>
        <v>9</v>
      </c>
      <c r="P21" s="125"/>
      <c r="Q21" s="125">
        <v>9</v>
      </c>
      <c r="R21" s="125"/>
      <c r="S21" s="33">
        <f t="shared" si="4"/>
        <v>12</v>
      </c>
      <c r="T21" s="47">
        <v>14</v>
      </c>
      <c r="U21" s="150">
        <v>10</v>
      </c>
      <c r="V21" s="33">
        <f t="shared" si="1"/>
        <v>9.34375</v>
      </c>
      <c r="W21" s="106" t="e">
        <f>IF(V21&gt;=10,30,SUM(#REF!+#REF!+#REF!+#REF!+#REF!+#REF!+#REF!))</f>
        <v>#REF!</v>
      </c>
      <c r="X21" s="139" t="str">
        <f t="shared" si="5"/>
        <v/>
      </c>
      <c r="Y21" s="101"/>
      <c r="Z21" s="33">
        <f t="shared" si="6"/>
        <v>3.2</v>
      </c>
      <c r="AA21" s="47"/>
      <c r="AB21" s="135">
        <v>16</v>
      </c>
      <c r="AC21" s="47"/>
      <c r="AD21" s="47"/>
      <c r="AE21" s="33">
        <f t="shared" si="7"/>
        <v>11</v>
      </c>
      <c r="AF21" s="135">
        <v>11</v>
      </c>
      <c r="AG21" s="135">
        <v>11</v>
      </c>
      <c r="AH21" s="33">
        <f t="shared" si="8"/>
        <v>0</v>
      </c>
      <c r="AI21" s="118"/>
      <c r="AJ21" s="118"/>
      <c r="AK21" s="118"/>
      <c r="AL21" s="33">
        <f t="shared" si="9"/>
        <v>0</v>
      </c>
      <c r="AM21" s="47"/>
      <c r="AN21" s="135"/>
      <c r="AO21" s="105">
        <f t="shared" si="11"/>
        <v>4.0625</v>
      </c>
      <c r="AP21" s="106">
        <f t="shared" si="12"/>
        <v>6.703125</v>
      </c>
      <c r="AQ21" s="34" t="str">
        <f t="shared" si="10"/>
        <v>Rattrapge</v>
      </c>
      <c r="AR21" s="68" t="e">
        <f>W21+#REF!</f>
        <v>#REF!</v>
      </c>
    </row>
    <row r="22" spans="1:44" s="69" customFormat="1" ht="24.95" customHeight="1">
      <c r="A22" s="35">
        <v>14</v>
      </c>
      <c r="B22" s="96" t="s">
        <v>216</v>
      </c>
      <c r="C22" s="96" t="s">
        <v>217</v>
      </c>
      <c r="D22" s="109" t="s">
        <v>218</v>
      </c>
      <c r="E22" s="116" t="s">
        <v>655</v>
      </c>
      <c r="F22" s="116" t="s">
        <v>656</v>
      </c>
      <c r="G22" s="78">
        <f t="shared" si="2"/>
        <v>11.15</v>
      </c>
      <c r="H22" s="47">
        <v>10.5</v>
      </c>
      <c r="I22" s="125">
        <v>12.75</v>
      </c>
      <c r="J22" s="47">
        <v>11.5</v>
      </c>
      <c r="K22" s="47">
        <v>10</v>
      </c>
      <c r="L22" s="33">
        <f t="shared" si="3"/>
        <v>11</v>
      </c>
      <c r="M22" s="125">
        <v>12.5</v>
      </c>
      <c r="N22" s="125">
        <v>8</v>
      </c>
      <c r="O22" s="33">
        <f t="shared" si="0"/>
        <v>11</v>
      </c>
      <c r="P22" s="125"/>
      <c r="Q22" s="125">
        <v>11</v>
      </c>
      <c r="R22" s="125"/>
      <c r="S22" s="33">
        <f t="shared" si="4"/>
        <v>14</v>
      </c>
      <c r="T22" s="47">
        <v>15</v>
      </c>
      <c r="U22" s="47">
        <v>13</v>
      </c>
      <c r="V22" s="213">
        <f t="shared" si="1"/>
        <v>11.46875</v>
      </c>
      <c r="W22" s="106">
        <f>IF(V22&gt;=10,30,SUM(#REF!+#REF!+#REF!+#REF!+#REF!+#REF!+#REF!))</f>
        <v>30</v>
      </c>
      <c r="X22" s="139" t="str">
        <f t="shared" si="5"/>
        <v>Sem 1 Acquis</v>
      </c>
      <c r="Y22" s="101"/>
      <c r="Z22" s="33">
        <f t="shared" si="6"/>
        <v>0</v>
      </c>
      <c r="AA22" s="47"/>
      <c r="AB22" s="135"/>
      <c r="AC22" s="47"/>
      <c r="AD22" s="47"/>
      <c r="AE22" s="33">
        <f t="shared" si="7"/>
        <v>0</v>
      </c>
      <c r="AF22" s="135"/>
      <c r="AG22" s="135"/>
      <c r="AH22" s="33">
        <f t="shared" si="8"/>
        <v>0</v>
      </c>
      <c r="AI22" s="118"/>
      <c r="AJ22" s="118"/>
      <c r="AK22" s="118"/>
      <c r="AL22" s="33">
        <f t="shared" si="9"/>
        <v>0</v>
      </c>
      <c r="AM22" s="47"/>
      <c r="AN22" s="135"/>
      <c r="AO22" s="105">
        <f t="shared" si="11"/>
        <v>0</v>
      </c>
      <c r="AP22" s="106">
        <f t="shared" si="12"/>
        <v>5.734375</v>
      </c>
      <c r="AQ22" s="34" t="str">
        <f t="shared" si="10"/>
        <v>Rattrapge</v>
      </c>
      <c r="AR22" s="68" t="e">
        <f>W22+#REF!</f>
        <v>#REF!</v>
      </c>
    </row>
    <row r="23" spans="1:44" s="69" customFormat="1" ht="24.95" customHeight="1">
      <c r="A23" s="35">
        <v>15</v>
      </c>
      <c r="B23" s="96" t="s">
        <v>219</v>
      </c>
      <c r="C23" s="96" t="s">
        <v>220</v>
      </c>
      <c r="D23" s="109" t="s">
        <v>221</v>
      </c>
      <c r="E23" s="116" t="s">
        <v>657</v>
      </c>
      <c r="F23" s="116" t="s">
        <v>654</v>
      </c>
      <c r="G23" s="78">
        <f t="shared" si="2"/>
        <v>6.9859999999999998</v>
      </c>
      <c r="H23" s="47">
        <v>7.87</v>
      </c>
      <c r="I23" s="125">
        <v>6</v>
      </c>
      <c r="J23" s="47">
        <v>8.75</v>
      </c>
      <c r="K23" s="47">
        <v>4</v>
      </c>
      <c r="L23" s="33">
        <f t="shared" si="3"/>
        <v>8.6666666666666661</v>
      </c>
      <c r="M23" s="125">
        <v>9</v>
      </c>
      <c r="N23" s="125">
        <v>8</v>
      </c>
      <c r="O23" s="33">
        <f t="shared" si="0"/>
        <v>7.5</v>
      </c>
      <c r="P23" s="125"/>
      <c r="Q23" s="125">
        <v>7.5</v>
      </c>
      <c r="R23" s="125"/>
      <c r="S23" s="33">
        <f t="shared" si="4"/>
        <v>10</v>
      </c>
      <c r="T23" s="47">
        <v>10</v>
      </c>
      <c r="U23" s="47">
        <v>10</v>
      </c>
      <c r="V23" s="33">
        <f t="shared" si="1"/>
        <v>7.71</v>
      </c>
      <c r="W23" s="106" t="e">
        <f>IF(V23&gt;=10,30,SUM(#REF!+#REF!+#REF!+#REF!+#REF!+#REF!+#REF!))</f>
        <v>#REF!</v>
      </c>
      <c r="X23" s="139" t="str">
        <f t="shared" si="5"/>
        <v/>
      </c>
      <c r="Y23" s="101"/>
      <c r="Z23" s="33">
        <f t="shared" si="6"/>
        <v>2</v>
      </c>
      <c r="AA23" s="47"/>
      <c r="AB23" s="135">
        <v>10</v>
      </c>
      <c r="AC23" s="47"/>
      <c r="AD23" s="47"/>
      <c r="AE23" s="33">
        <f t="shared" si="7"/>
        <v>7</v>
      </c>
      <c r="AF23" s="135">
        <v>10.5</v>
      </c>
      <c r="AG23" s="135"/>
      <c r="AH23" s="33">
        <f t="shared" si="8"/>
        <v>0</v>
      </c>
      <c r="AI23" s="118"/>
      <c r="AJ23" s="118"/>
      <c r="AK23" s="118"/>
      <c r="AL23" s="33">
        <f t="shared" si="9"/>
        <v>0</v>
      </c>
      <c r="AM23" s="47"/>
      <c r="AN23" s="135"/>
      <c r="AO23" s="105">
        <f t="shared" si="11"/>
        <v>2.5625</v>
      </c>
      <c r="AP23" s="106">
        <f t="shared" si="12"/>
        <v>5.1362500000000004</v>
      </c>
      <c r="AQ23" s="34" t="str">
        <f t="shared" si="10"/>
        <v>Rattrapge</v>
      </c>
      <c r="AR23" s="68" t="e">
        <f>W23+#REF!</f>
        <v>#REF!</v>
      </c>
    </row>
    <row r="24" spans="1:44" s="69" customFormat="1" ht="24.95" customHeight="1">
      <c r="A24" s="35">
        <v>16</v>
      </c>
      <c r="B24" s="96" t="s">
        <v>222</v>
      </c>
      <c r="C24" s="96" t="s">
        <v>223</v>
      </c>
      <c r="D24" s="109" t="s">
        <v>224</v>
      </c>
      <c r="E24" s="116" t="s">
        <v>658</v>
      </c>
      <c r="F24" s="116" t="s">
        <v>659</v>
      </c>
      <c r="G24" s="78">
        <f t="shared" si="2"/>
        <v>5.7</v>
      </c>
      <c r="H24" s="47"/>
      <c r="I24" s="125">
        <v>5.25</v>
      </c>
      <c r="J24" s="47">
        <v>10.5</v>
      </c>
      <c r="K24" s="47">
        <v>7.5</v>
      </c>
      <c r="L24" s="33">
        <f t="shared" si="3"/>
        <v>10</v>
      </c>
      <c r="M24" s="125">
        <v>10</v>
      </c>
      <c r="N24" s="150">
        <v>10</v>
      </c>
      <c r="O24" s="33">
        <f t="shared" si="0"/>
        <v>7.5</v>
      </c>
      <c r="P24" s="125"/>
      <c r="Q24" s="125">
        <v>7.5</v>
      </c>
      <c r="R24" s="125"/>
      <c r="S24" s="33">
        <f t="shared" si="4"/>
        <v>11</v>
      </c>
      <c r="T24" s="47">
        <v>10</v>
      </c>
      <c r="U24" s="150">
        <v>12</v>
      </c>
      <c r="V24" s="33">
        <f t="shared" si="1"/>
        <v>7.28125</v>
      </c>
      <c r="W24" s="106" t="e">
        <f>IF(V24&gt;=10,30,SUM(#REF!+#REF!+#REF!+#REF!+#REF!+#REF!+#REF!))</f>
        <v>#REF!</v>
      </c>
      <c r="X24" s="139" t="str">
        <f t="shared" si="5"/>
        <v/>
      </c>
      <c r="Y24" s="101"/>
      <c r="Z24" s="33">
        <f t="shared" si="6"/>
        <v>0</v>
      </c>
      <c r="AA24" s="47"/>
      <c r="AB24" s="135"/>
      <c r="AC24" s="47"/>
      <c r="AD24" s="47"/>
      <c r="AE24" s="33">
        <f t="shared" si="7"/>
        <v>0</v>
      </c>
      <c r="AF24" s="135"/>
      <c r="AG24" s="135"/>
      <c r="AH24" s="33">
        <f t="shared" si="8"/>
        <v>0</v>
      </c>
      <c r="AI24" s="118"/>
      <c r="AJ24" s="118"/>
      <c r="AK24" s="118"/>
      <c r="AL24" s="33">
        <f t="shared" si="9"/>
        <v>7</v>
      </c>
      <c r="AM24" s="47"/>
      <c r="AN24" s="135">
        <v>14</v>
      </c>
      <c r="AO24" s="105">
        <f t="shared" si="11"/>
        <v>0.875</v>
      </c>
      <c r="AP24" s="106">
        <f t="shared" si="12"/>
        <v>4.078125</v>
      </c>
      <c r="AQ24" s="34" t="str">
        <f t="shared" si="10"/>
        <v>Rattrapge</v>
      </c>
      <c r="AR24" s="68" t="e">
        <f>W24+#REF!</f>
        <v>#REF!</v>
      </c>
    </row>
    <row r="25" spans="1:44" s="69" customFormat="1" ht="24.95" customHeight="1">
      <c r="A25" s="35">
        <v>17</v>
      </c>
      <c r="B25" s="96" t="s">
        <v>225</v>
      </c>
      <c r="C25" s="96" t="s">
        <v>226</v>
      </c>
      <c r="D25" s="109" t="s">
        <v>227</v>
      </c>
      <c r="E25" s="116" t="s">
        <v>660</v>
      </c>
      <c r="F25" s="116" t="s">
        <v>661</v>
      </c>
      <c r="G25" s="78">
        <f t="shared" si="2"/>
        <v>14.975</v>
      </c>
      <c r="H25" s="47">
        <v>14.25</v>
      </c>
      <c r="I25" s="125">
        <v>16.25</v>
      </c>
      <c r="J25" s="47">
        <v>15.5</v>
      </c>
      <c r="K25" s="47">
        <v>14</v>
      </c>
      <c r="L25" s="33">
        <f t="shared" si="3"/>
        <v>15.833333333333334</v>
      </c>
      <c r="M25" s="125">
        <v>16.75</v>
      </c>
      <c r="N25" s="125">
        <v>14</v>
      </c>
      <c r="O25" s="33">
        <f t="shared" si="0"/>
        <v>17</v>
      </c>
      <c r="P25" s="125"/>
      <c r="Q25" s="125">
        <v>17</v>
      </c>
      <c r="R25" s="125"/>
      <c r="S25" s="33">
        <f t="shared" si="4"/>
        <v>11.75</v>
      </c>
      <c r="T25" s="47">
        <v>13</v>
      </c>
      <c r="U25" s="125">
        <v>10.5</v>
      </c>
      <c r="V25" s="213">
        <f t="shared" si="1"/>
        <v>14.859375</v>
      </c>
      <c r="W25" s="106">
        <f>IF(V25&gt;=10,30,SUM(#REF!+#REF!+#REF!+#REF!+#REF!+#REF!+#REF!))</f>
        <v>30</v>
      </c>
      <c r="X25" s="139" t="str">
        <f t="shared" si="5"/>
        <v>Sem 1 Acquis</v>
      </c>
      <c r="Y25" s="101"/>
      <c r="Z25" s="33">
        <f t="shared" si="6"/>
        <v>0</v>
      </c>
      <c r="AA25" s="47"/>
      <c r="AB25" s="135"/>
      <c r="AC25" s="47"/>
      <c r="AD25" s="47"/>
      <c r="AE25" s="33">
        <f t="shared" si="7"/>
        <v>0</v>
      </c>
      <c r="AF25" s="135"/>
      <c r="AG25" s="135"/>
      <c r="AH25" s="33">
        <f t="shared" si="8"/>
        <v>0</v>
      </c>
      <c r="AI25" s="118"/>
      <c r="AJ25" s="118"/>
      <c r="AK25" s="118"/>
      <c r="AL25" s="33">
        <f t="shared" si="9"/>
        <v>0</v>
      </c>
      <c r="AM25" s="47"/>
      <c r="AN25" s="135"/>
      <c r="AO25" s="105">
        <f t="shared" si="11"/>
        <v>0</v>
      </c>
      <c r="AP25" s="106">
        <f t="shared" si="12"/>
        <v>7.4296875</v>
      </c>
      <c r="AQ25" s="34" t="str">
        <f t="shared" si="10"/>
        <v>Rattrapge</v>
      </c>
      <c r="AR25" s="68" t="e">
        <f>W25+#REF!</f>
        <v>#REF!</v>
      </c>
    </row>
    <row r="26" spans="1:44" s="69" customFormat="1" ht="24.95" customHeight="1">
      <c r="A26" s="35">
        <v>18</v>
      </c>
      <c r="B26" s="96" t="s">
        <v>228</v>
      </c>
      <c r="C26" s="96" t="s">
        <v>229</v>
      </c>
      <c r="D26" s="109" t="s">
        <v>230</v>
      </c>
      <c r="E26" s="116" t="s">
        <v>662</v>
      </c>
      <c r="F26" s="116" t="s">
        <v>654</v>
      </c>
      <c r="G26" s="78">
        <f t="shared" si="2"/>
        <v>10.3</v>
      </c>
      <c r="H26" s="47">
        <v>11.25</v>
      </c>
      <c r="I26" s="150">
        <v>10</v>
      </c>
      <c r="J26" s="47">
        <v>10.75</v>
      </c>
      <c r="K26" s="47">
        <v>8.5</v>
      </c>
      <c r="L26" s="33">
        <f t="shared" si="3"/>
        <v>10.083333333333334</v>
      </c>
      <c r="M26" s="125">
        <v>9.5</v>
      </c>
      <c r="N26" s="125">
        <v>11.25</v>
      </c>
      <c r="O26" s="33">
        <f t="shared" si="0"/>
        <v>10</v>
      </c>
      <c r="P26" s="125"/>
      <c r="Q26" s="125">
        <v>10</v>
      </c>
      <c r="R26" s="125"/>
      <c r="S26" s="33">
        <f t="shared" si="4"/>
        <v>10.25</v>
      </c>
      <c r="T26" s="47">
        <v>10</v>
      </c>
      <c r="U26" s="150">
        <v>10.5</v>
      </c>
      <c r="V26" s="213">
        <f t="shared" si="1"/>
        <v>10.234375</v>
      </c>
      <c r="W26" s="106">
        <f>IF(V26&gt;=10,30,SUM(#REF!+#REF!+#REF!+#REF!+#REF!+#REF!+#REF!))</f>
        <v>30</v>
      </c>
      <c r="X26" s="139" t="str">
        <f t="shared" si="5"/>
        <v>Sem 1 Acquis</v>
      </c>
      <c r="Y26" s="101"/>
      <c r="Z26" s="33">
        <f t="shared" si="6"/>
        <v>0</v>
      </c>
      <c r="AA26" s="47"/>
      <c r="AB26" s="135"/>
      <c r="AC26" s="47"/>
      <c r="AD26" s="47"/>
      <c r="AE26" s="33">
        <f t="shared" si="7"/>
        <v>9.6666666666666661</v>
      </c>
      <c r="AF26" s="135">
        <v>14.5</v>
      </c>
      <c r="AG26" s="135"/>
      <c r="AH26" s="33">
        <f t="shared" si="8"/>
        <v>0</v>
      </c>
      <c r="AI26" s="118"/>
      <c r="AJ26" s="118"/>
      <c r="AK26" s="118"/>
      <c r="AL26" s="33">
        <f t="shared" si="9"/>
        <v>5.25</v>
      </c>
      <c r="AM26" s="47"/>
      <c r="AN26" s="135">
        <v>10.5</v>
      </c>
      <c r="AO26" s="105">
        <f t="shared" si="11"/>
        <v>2.46875</v>
      </c>
      <c r="AP26" s="106">
        <f t="shared" si="12"/>
        <v>6.3515625</v>
      </c>
      <c r="AQ26" s="34" t="str">
        <f t="shared" si="10"/>
        <v>Rattrapge</v>
      </c>
      <c r="AR26" s="68" t="e">
        <f>W26+#REF!</f>
        <v>#REF!</v>
      </c>
    </row>
    <row r="27" spans="1:44" s="69" customFormat="1" ht="24.95" customHeight="1">
      <c r="A27" s="35">
        <v>19</v>
      </c>
      <c r="B27" s="96" t="s">
        <v>231</v>
      </c>
      <c r="C27" s="96" t="s">
        <v>232</v>
      </c>
      <c r="D27" s="109" t="s">
        <v>233</v>
      </c>
      <c r="E27" s="116" t="s">
        <v>663</v>
      </c>
      <c r="F27" s="116" t="s">
        <v>645</v>
      </c>
      <c r="G27" s="78">
        <f t="shared" si="2"/>
        <v>11.3</v>
      </c>
      <c r="H27" s="47">
        <v>10.25</v>
      </c>
      <c r="I27" s="125">
        <v>13.5</v>
      </c>
      <c r="J27" s="47">
        <v>13.75</v>
      </c>
      <c r="K27" s="47">
        <v>7</v>
      </c>
      <c r="L27" s="33">
        <f t="shared" si="3"/>
        <v>11.75</v>
      </c>
      <c r="M27" s="125">
        <v>12.25</v>
      </c>
      <c r="N27" s="125">
        <v>10.75</v>
      </c>
      <c r="O27" s="33">
        <f t="shared" si="0"/>
        <v>12.5</v>
      </c>
      <c r="P27" s="125"/>
      <c r="Q27" s="125">
        <v>12.5</v>
      </c>
      <c r="R27" s="125"/>
      <c r="S27" s="33">
        <f t="shared" si="4"/>
        <v>11.5</v>
      </c>
      <c r="T27" s="47">
        <v>13</v>
      </c>
      <c r="U27" s="125">
        <v>10</v>
      </c>
      <c r="V27" s="213">
        <f t="shared" si="1"/>
        <v>11.484375</v>
      </c>
      <c r="W27" s="106">
        <f>IF(V27&gt;=10,30,SUM(#REF!+#REF!+#REF!+#REF!+#REF!+#REF!+#REF!))</f>
        <v>30</v>
      </c>
      <c r="X27" s="139" t="str">
        <f t="shared" si="5"/>
        <v>Sem 1 Acquis</v>
      </c>
      <c r="Y27" s="101"/>
      <c r="Z27" s="33">
        <f t="shared" si="6"/>
        <v>0</v>
      </c>
      <c r="AA27" s="47"/>
      <c r="AB27" s="135"/>
      <c r="AC27" s="47"/>
      <c r="AD27" s="47"/>
      <c r="AE27" s="33">
        <f t="shared" si="7"/>
        <v>0</v>
      </c>
      <c r="AF27" s="135"/>
      <c r="AG27" s="135"/>
      <c r="AH27" s="33">
        <f t="shared" si="8"/>
        <v>0</v>
      </c>
      <c r="AI27" s="118"/>
      <c r="AJ27" s="118"/>
      <c r="AK27" s="118"/>
      <c r="AL27" s="33">
        <f t="shared" si="9"/>
        <v>0</v>
      </c>
      <c r="AM27" s="47"/>
      <c r="AN27" s="135"/>
      <c r="AO27" s="105">
        <f t="shared" si="11"/>
        <v>0</v>
      </c>
      <c r="AP27" s="106">
        <f t="shared" si="12"/>
        <v>5.7421875</v>
      </c>
      <c r="AQ27" s="34" t="str">
        <f t="shared" si="10"/>
        <v>Rattrapge</v>
      </c>
      <c r="AR27" s="68" t="e">
        <f>W27+#REF!</f>
        <v>#REF!</v>
      </c>
    </row>
    <row r="28" spans="1:44" s="69" customFormat="1" ht="24.95" customHeight="1">
      <c r="A28" s="35">
        <v>20</v>
      </c>
      <c r="B28" s="96" t="s">
        <v>234</v>
      </c>
      <c r="C28" s="96" t="s">
        <v>232</v>
      </c>
      <c r="D28" s="109" t="s">
        <v>235</v>
      </c>
      <c r="E28" s="116" t="s">
        <v>664</v>
      </c>
      <c r="F28" s="116" t="s">
        <v>654</v>
      </c>
      <c r="G28" s="78">
        <f t="shared" si="2"/>
        <v>1.6</v>
      </c>
      <c r="H28" s="47">
        <v>1</v>
      </c>
      <c r="I28" s="125">
        <v>1.5</v>
      </c>
      <c r="J28" s="47">
        <v>2</v>
      </c>
      <c r="K28" s="47">
        <v>2</v>
      </c>
      <c r="L28" s="33">
        <f t="shared" si="3"/>
        <v>4.333333333333333</v>
      </c>
      <c r="M28" s="125">
        <v>5</v>
      </c>
      <c r="N28" s="125">
        <v>3</v>
      </c>
      <c r="O28" s="33">
        <f t="shared" si="0"/>
        <v>10</v>
      </c>
      <c r="P28" s="125"/>
      <c r="Q28" s="125">
        <v>10</v>
      </c>
      <c r="R28" s="125"/>
      <c r="S28" s="33">
        <f t="shared" si="4"/>
        <v>6</v>
      </c>
      <c r="T28" s="47"/>
      <c r="U28" s="150">
        <v>12</v>
      </c>
      <c r="V28" s="33">
        <f t="shared" si="1"/>
        <v>3.1875</v>
      </c>
      <c r="W28" s="106" t="e">
        <f>IF(V28&gt;=10,30,SUM(#REF!+#REF!+#REF!+#REF!+#REF!+#REF!+#REF!))</f>
        <v>#REF!</v>
      </c>
      <c r="X28" s="139" t="str">
        <f t="shared" si="5"/>
        <v/>
      </c>
      <c r="Y28" s="101"/>
      <c r="Z28" s="33">
        <f t="shared" si="6"/>
        <v>0</v>
      </c>
      <c r="AA28" s="47"/>
      <c r="AB28" s="135"/>
      <c r="AC28" s="47"/>
      <c r="AD28" s="47"/>
      <c r="AE28" s="33">
        <f t="shared" si="7"/>
        <v>8.2200000000000006</v>
      </c>
      <c r="AF28" s="135">
        <v>12.33</v>
      </c>
      <c r="AG28" s="135"/>
      <c r="AH28" s="33">
        <f t="shared" si="8"/>
        <v>0</v>
      </c>
      <c r="AI28" s="118"/>
      <c r="AJ28" s="118"/>
      <c r="AK28" s="118"/>
      <c r="AL28" s="33">
        <f t="shared" si="9"/>
        <v>7.5</v>
      </c>
      <c r="AM28" s="47"/>
      <c r="AN28" s="135">
        <v>15</v>
      </c>
      <c r="AO28" s="105">
        <f t="shared" si="11"/>
        <v>2.4787500000000002</v>
      </c>
      <c r="AP28" s="106">
        <f t="shared" si="12"/>
        <v>2.8331249999999999</v>
      </c>
      <c r="AQ28" s="34" t="str">
        <f t="shared" si="10"/>
        <v>Rattrapge</v>
      </c>
      <c r="AR28" s="68" t="e">
        <f>W28+#REF!</f>
        <v>#REF!</v>
      </c>
    </row>
    <row r="29" spans="1:44" s="69" customFormat="1" ht="24.95" customHeight="1">
      <c r="A29" s="35">
        <v>21</v>
      </c>
      <c r="B29" s="96" t="s">
        <v>236</v>
      </c>
      <c r="C29" s="96" t="s">
        <v>237</v>
      </c>
      <c r="D29" s="109" t="s">
        <v>215</v>
      </c>
      <c r="E29" s="116" t="s">
        <v>665</v>
      </c>
      <c r="F29" s="116" t="s">
        <v>666</v>
      </c>
      <c r="G29" s="78">
        <f t="shared" si="2"/>
        <v>13.275</v>
      </c>
      <c r="H29" s="47">
        <v>14.75</v>
      </c>
      <c r="I29" s="125">
        <v>10.75</v>
      </c>
      <c r="J29" s="47">
        <v>14</v>
      </c>
      <c r="K29" s="47">
        <v>12.5</v>
      </c>
      <c r="L29" s="33">
        <f t="shared" si="3"/>
        <v>11.666666666666666</v>
      </c>
      <c r="M29" s="125">
        <v>12</v>
      </c>
      <c r="N29" s="125">
        <v>11</v>
      </c>
      <c r="O29" s="33">
        <f t="shared" si="0"/>
        <v>13.5</v>
      </c>
      <c r="P29" s="125"/>
      <c r="Q29" s="125">
        <v>13.5</v>
      </c>
      <c r="R29" s="146"/>
      <c r="S29" s="33">
        <f t="shared" si="4"/>
        <v>13.25</v>
      </c>
      <c r="T29" s="47">
        <v>13</v>
      </c>
      <c r="U29" s="47">
        <v>13.5</v>
      </c>
      <c r="V29" s="213">
        <f t="shared" si="1"/>
        <v>12.984375</v>
      </c>
      <c r="W29" s="106">
        <f>IF(V29&gt;=10,30,SUM(#REF!+#REF!+#REF!+#REF!+#REF!+#REF!+#REF!))</f>
        <v>30</v>
      </c>
      <c r="X29" s="139" t="str">
        <f t="shared" si="5"/>
        <v>Sem 1 Acquis</v>
      </c>
      <c r="Y29" s="101"/>
      <c r="Z29" s="33">
        <f t="shared" si="6"/>
        <v>0</v>
      </c>
      <c r="AA29" s="47"/>
      <c r="AB29" s="135"/>
      <c r="AC29" s="47"/>
      <c r="AD29" s="47"/>
      <c r="AE29" s="33">
        <f t="shared" si="7"/>
        <v>0</v>
      </c>
      <c r="AF29" s="135"/>
      <c r="AG29" s="135"/>
      <c r="AH29" s="33">
        <f t="shared" si="8"/>
        <v>0</v>
      </c>
      <c r="AI29" s="118"/>
      <c r="AJ29" s="118"/>
      <c r="AK29" s="124"/>
      <c r="AL29" s="33">
        <f t="shared" si="9"/>
        <v>0</v>
      </c>
      <c r="AM29" s="47"/>
      <c r="AN29" s="135"/>
      <c r="AO29" s="105">
        <f t="shared" si="11"/>
        <v>0</v>
      </c>
      <c r="AP29" s="106">
        <f t="shared" si="12"/>
        <v>6.4921875</v>
      </c>
      <c r="AQ29" s="34" t="str">
        <f t="shared" si="10"/>
        <v>Rattrapge</v>
      </c>
      <c r="AR29" s="73" t="e">
        <f>W29+#REF!</f>
        <v>#REF!</v>
      </c>
    </row>
    <row r="30" spans="1:44" s="69" customFormat="1" ht="24.95" customHeight="1">
      <c r="A30" s="35">
        <v>22</v>
      </c>
      <c r="B30" s="96" t="s">
        <v>238</v>
      </c>
      <c r="C30" s="96" t="s">
        <v>239</v>
      </c>
      <c r="D30" s="109" t="s">
        <v>240</v>
      </c>
      <c r="E30" s="116" t="s">
        <v>667</v>
      </c>
      <c r="F30" s="116" t="s">
        <v>635</v>
      </c>
      <c r="G30" s="78">
        <f t="shared" si="2"/>
        <v>9.3610000000000007</v>
      </c>
      <c r="H30" s="47">
        <v>9.1199999999999992</v>
      </c>
      <c r="I30" s="150">
        <v>12</v>
      </c>
      <c r="J30" s="47">
        <v>10.75</v>
      </c>
      <c r="K30" s="47">
        <v>5</v>
      </c>
      <c r="L30" s="33">
        <f t="shared" si="3"/>
        <v>10</v>
      </c>
      <c r="M30" s="125">
        <v>9.75</v>
      </c>
      <c r="N30" s="125">
        <v>10.5</v>
      </c>
      <c r="O30" s="33">
        <f t="shared" si="0"/>
        <v>10.5</v>
      </c>
      <c r="P30" s="125"/>
      <c r="Q30" s="125">
        <v>10.5</v>
      </c>
      <c r="R30" s="125"/>
      <c r="S30" s="33">
        <f t="shared" si="4"/>
        <v>12</v>
      </c>
      <c r="T30" s="47">
        <v>11</v>
      </c>
      <c r="U30" s="47">
        <v>13</v>
      </c>
      <c r="V30" s="33">
        <f t="shared" si="1"/>
        <v>9.8818750000000009</v>
      </c>
      <c r="W30" s="106" t="e">
        <f>IF(V30&gt;=10,30,SUM(#REF!+#REF!+#REF!+#REF!+#REF!+#REF!+#REF!))</f>
        <v>#REF!</v>
      </c>
      <c r="X30" s="139" t="str">
        <f t="shared" ref="X30:X73" si="13">IF(V30&gt;=10,"Sem 1 Acquis","")</f>
        <v/>
      </c>
      <c r="Y30" s="102"/>
      <c r="Z30" s="33">
        <f t="shared" si="6"/>
        <v>0</v>
      </c>
      <c r="AA30" s="47"/>
      <c r="AB30" s="135"/>
      <c r="AC30" s="47"/>
      <c r="AD30" s="47"/>
      <c r="AE30" s="33">
        <f t="shared" si="7"/>
        <v>0</v>
      </c>
      <c r="AF30" s="135"/>
      <c r="AG30" s="135"/>
      <c r="AH30" s="33">
        <f t="shared" si="8"/>
        <v>0</v>
      </c>
      <c r="AI30" s="118"/>
      <c r="AJ30" s="118"/>
      <c r="AK30" s="118"/>
      <c r="AL30" s="33">
        <f t="shared" si="9"/>
        <v>0</v>
      </c>
      <c r="AM30" s="47"/>
      <c r="AN30" s="135"/>
      <c r="AO30" s="105">
        <f t="shared" si="11"/>
        <v>0</v>
      </c>
      <c r="AP30" s="106">
        <f t="shared" si="12"/>
        <v>4.9409375000000004</v>
      </c>
      <c r="AQ30" s="34" t="str">
        <f t="shared" si="10"/>
        <v>Rattrapge</v>
      </c>
      <c r="AR30" s="68" t="e">
        <f>W30+#REF!</f>
        <v>#REF!</v>
      </c>
    </row>
    <row r="31" spans="1:44" s="69" customFormat="1" ht="24.95" customHeight="1">
      <c r="A31" s="35">
        <v>23</v>
      </c>
      <c r="B31" s="96" t="s">
        <v>241</v>
      </c>
      <c r="C31" s="96" t="s">
        <v>242</v>
      </c>
      <c r="D31" s="109" t="s">
        <v>243</v>
      </c>
      <c r="E31" s="116" t="s">
        <v>669</v>
      </c>
      <c r="F31" s="116" t="s">
        <v>654</v>
      </c>
      <c r="G31" s="78">
        <f t="shared" si="2"/>
        <v>8.5250000000000004</v>
      </c>
      <c r="H31" s="47">
        <v>7.5</v>
      </c>
      <c r="I31" s="125">
        <v>9.75</v>
      </c>
      <c r="J31" s="47">
        <v>8.75</v>
      </c>
      <c r="K31" s="47">
        <v>8.5</v>
      </c>
      <c r="L31" s="33">
        <f t="shared" si="3"/>
        <v>11.666666666666666</v>
      </c>
      <c r="M31" s="125">
        <v>12</v>
      </c>
      <c r="N31" s="125">
        <v>11</v>
      </c>
      <c r="O31" s="33">
        <f t="shared" si="0"/>
        <v>8.5</v>
      </c>
      <c r="P31" s="125"/>
      <c r="Q31" s="125">
        <v>8.5</v>
      </c>
      <c r="R31" s="125"/>
      <c r="S31" s="33">
        <f t="shared" si="4"/>
        <v>10.75</v>
      </c>
      <c r="T31" s="47">
        <v>12</v>
      </c>
      <c r="U31" s="47">
        <v>9.5</v>
      </c>
      <c r="V31" s="33">
        <f t="shared" si="1"/>
        <v>9.390625</v>
      </c>
      <c r="W31" s="106" t="e">
        <f>IF(V31&gt;=10,30,SUM(#REF!+#REF!+#REF!+#REF!+#REF!+#REF!+#REF!))</f>
        <v>#REF!</v>
      </c>
      <c r="X31" s="139" t="str">
        <f t="shared" si="13"/>
        <v/>
      </c>
      <c r="Y31" s="102"/>
      <c r="Z31" s="33">
        <f t="shared" si="6"/>
        <v>0</v>
      </c>
      <c r="AA31" s="47"/>
      <c r="AB31" s="135"/>
      <c r="AC31" s="47"/>
      <c r="AD31" s="47"/>
      <c r="AE31" s="33">
        <f t="shared" si="7"/>
        <v>0</v>
      </c>
      <c r="AF31" s="135"/>
      <c r="AG31" s="135"/>
      <c r="AH31" s="33">
        <f t="shared" si="8"/>
        <v>0</v>
      </c>
      <c r="AI31" s="118"/>
      <c r="AJ31" s="118"/>
      <c r="AK31" s="118"/>
      <c r="AL31" s="33">
        <f t="shared" si="9"/>
        <v>0</v>
      </c>
      <c r="AM31" s="47"/>
      <c r="AN31" s="135"/>
      <c r="AO31" s="105">
        <f t="shared" si="11"/>
        <v>0</v>
      </c>
      <c r="AP31" s="106">
        <f t="shared" si="12"/>
        <v>4.6953125</v>
      </c>
      <c r="AQ31" s="34" t="str">
        <f t="shared" si="10"/>
        <v>Rattrapge</v>
      </c>
      <c r="AR31" s="68" t="e">
        <f>W31+#REF!</f>
        <v>#REF!</v>
      </c>
    </row>
    <row r="32" spans="1:44" s="29" customFormat="1" ht="24.95" customHeight="1">
      <c r="A32" s="35">
        <v>24</v>
      </c>
      <c r="B32" s="96" t="s">
        <v>244</v>
      </c>
      <c r="C32" s="96" t="s">
        <v>245</v>
      </c>
      <c r="D32" s="109" t="s">
        <v>221</v>
      </c>
      <c r="E32" s="116" t="s">
        <v>670</v>
      </c>
      <c r="F32" s="116" t="s">
        <v>654</v>
      </c>
      <c r="G32" s="78">
        <f t="shared" si="2"/>
        <v>13.475</v>
      </c>
      <c r="H32" s="47">
        <v>12.5</v>
      </c>
      <c r="I32" s="125">
        <v>14.75</v>
      </c>
      <c r="J32" s="47">
        <v>14.25</v>
      </c>
      <c r="K32" s="47">
        <v>12.5</v>
      </c>
      <c r="L32" s="33">
        <f t="shared" si="3"/>
        <v>14.166666666666666</v>
      </c>
      <c r="M32" s="125">
        <v>13.25</v>
      </c>
      <c r="N32" s="125">
        <v>16</v>
      </c>
      <c r="O32" s="33">
        <f t="shared" si="0"/>
        <v>12.5</v>
      </c>
      <c r="P32" s="125"/>
      <c r="Q32" s="125">
        <v>12.5</v>
      </c>
      <c r="R32" s="125"/>
      <c r="S32" s="33">
        <f t="shared" si="4"/>
        <v>12.75</v>
      </c>
      <c r="T32" s="47">
        <v>16</v>
      </c>
      <c r="U32" s="47">
        <v>9.5</v>
      </c>
      <c r="V32" s="213">
        <f t="shared" si="1"/>
        <v>13.453125</v>
      </c>
      <c r="W32" s="106">
        <f>IF(V32&gt;=10,30,SUM(#REF!+#REF!+#REF!+#REF!+#REF!+#REF!+#REF!))</f>
        <v>30</v>
      </c>
      <c r="X32" s="139" t="str">
        <f t="shared" si="13"/>
        <v>Sem 1 Acquis</v>
      </c>
      <c r="Y32" s="102"/>
      <c r="Z32" s="33">
        <f t="shared" si="6"/>
        <v>0</v>
      </c>
      <c r="AA32" s="47"/>
      <c r="AB32" s="135"/>
      <c r="AC32" s="47"/>
      <c r="AD32" s="47"/>
      <c r="AE32" s="33">
        <f t="shared" si="7"/>
        <v>0</v>
      </c>
      <c r="AF32" s="135"/>
      <c r="AG32" s="135"/>
      <c r="AH32" s="33">
        <f t="shared" si="8"/>
        <v>0</v>
      </c>
      <c r="AI32" s="118"/>
      <c r="AJ32" s="118"/>
      <c r="AK32" s="118"/>
      <c r="AL32" s="33">
        <f t="shared" si="9"/>
        <v>0</v>
      </c>
      <c r="AM32" s="47"/>
      <c r="AN32" s="135"/>
      <c r="AO32" s="105">
        <f t="shared" si="11"/>
        <v>0</v>
      </c>
      <c r="AP32" s="106">
        <f t="shared" si="12"/>
        <v>6.7265625</v>
      </c>
      <c r="AQ32" s="34" t="str">
        <f t="shared" si="10"/>
        <v>Rattrapge</v>
      </c>
      <c r="AR32" s="68" t="e">
        <f>W32+#REF!</f>
        <v>#REF!</v>
      </c>
    </row>
    <row r="33" spans="1:44" ht="24.95" customHeight="1">
      <c r="A33" s="35">
        <v>25</v>
      </c>
      <c r="B33" s="96" t="s">
        <v>246</v>
      </c>
      <c r="C33" s="96" t="s">
        <v>247</v>
      </c>
      <c r="D33" s="109" t="s">
        <v>180</v>
      </c>
      <c r="E33" s="116" t="s">
        <v>671</v>
      </c>
      <c r="F33" s="116" t="s">
        <v>672</v>
      </c>
      <c r="G33" s="78">
        <f t="shared" si="2"/>
        <v>9.4749999999999996</v>
      </c>
      <c r="H33" s="47">
        <v>8.5</v>
      </c>
      <c r="I33" s="125">
        <v>8</v>
      </c>
      <c r="J33" s="47">
        <v>11.75</v>
      </c>
      <c r="K33" s="47">
        <v>9</v>
      </c>
      <c r="L33" s="33">
        <f t="shared" si="3"/>
        <v>11.5</v>
      </c>
      <c r="M33" s="125">
        <v>12</v>
      </c>
      <c r="N33" s="125">
        <v>10.5</v>
      </c>
      <c r="O33" s="33">
        <f t="shared" si="0"/>
        <v>13.5</v>
      </c>
      <c r="P33" s="125"/>
      <c r="Q33" s="125">
        <v>13.5</v>
      </c>
      <c r="R33" s="125"/>
      <c r="S33" s="33">
        <f t="shared" si="4"/>
        <v>10.5</v>
      </c>
      <c r="T33" s="47">
        <v>13</v>
      </c>
      <c r="U33" s="47">
        <v>8</v>
      </c>
      <c r="V33" s="213">
        <f t="shared" si="1"/>
        <v>10.234375</v>
      </c>
      <c r="W33" s="106">
        <f>IF(V33&gt;=10,30,SUM(#REF!+#REF!+#REF!+#REF!+#REF!+#REF!+#REF!))</f>
        <v>30</v>
      </c>
      <c r="X33" s="139" t="str">
        <f t="shared" si="13"/>
        <v>Sem 1 Acquis</v>
      </c>
      <c r="Y33" s="102"/>
      <c r="Z33" s="33">
        <f t="shared" si="6"/>
        <v>0</v>
      </c>
      <c r="AA33" s="47"/>
      <c r="AB33" s="135"/>
      <c r="AC33" s="47"/>
      <c r="AD33" s="47"/>
      <c r="AE33" s="33">
        <f t="shared" si="7"/>
        <v>0</v>
      </c>
      <c r="AF33" s="135"/>
      <c r="AG33" s="135"/>
      <c r="AH33" s="33">
        <f t="shared" si="8"/>
        <v>0</v>
      </c>
      <c r="AI33" s="118"/>
      <c r="AJ33" s="118"/>
      <c r="AK33" s="118"/>
      <c r="AL33" s="33">
        <f t="shared" si="9"/>
        <v>0</v>
      </c>
      <c r="AM33" s="47"/>
      <c r="AN33" s="135"/>
      <c r="AO33" s="105">
        <f t="shared" si="11"/>
        <v>0</v>
      </c>
      <c r="AP33" s="106">
        <f t="shared" si="12"/>
        <v>5.1171875</v>
      </c>
      <c r="AQ33" s="34" t="str">
        <f t="shared" si="10"/>
        <v>Rattrapge</v>
      </c>
      <c r="AR33" s="68" t="e">
        <f>W33+#REF!</f>
        <v>#REF!</v>
      </c>
    </row>
    <row r="34" spans="1:44" ht="24.95" customHeight="1">
      <c r="A34" s="35">
        <v>26</v>
      </c>
      <c r="B34" s="96" t="s">
        <v>248</v>
      </c>
      <c r="C34" s="96" t="s">
        <v>249</v>
      </c>
      <c r="D34" s="109" t="s">
        <v>250</v>
      </c>
      <c r="E34" s="116" t="s">
        <v>674</v>
      </c>
      <c r="F34" s="116" t="s">
        <v>637</v>
      </c>
      <c r="G34" s="78">
        <f t="shared" si="2"/>
        <v>12.1</v>
      </c>
      <c r="H34" s="47">
        <v>11.5</v>
      </c>
      <c r="I34" s="125">
        <v>13.25</v>
      </c>
      <c r="J34" s="47">
        <v>13</v>
      </c>
      <c r="K34" s="47">
        <v>10.5</v>
      </c>
      <c r="L34" s="33">
        <f t="shared" si="3"/>
        <v>11.5</v>
      </c>
      <c r="M34" s="125">
        <v>10.25</v>
      </c>
      <c r="N34" s="125">
        <v>14</v>
      </c>
      <c r="O34" s="33">
        <f t="shared" si="0"/>
        <v>13</v>
      </c>
      <c r="P34" s="125"/>
      <c r="Q34" s="125">
        <v>13</v>
      </c>
      <c r="R34" s="125"/>
      <c r="S34" s="33">
        <f t="shared" si="4"/>
        <v>11</v>
      </c>
      <c r="T34" s="47">
        <v>14</v>
      </c>
      <c r="U34" s="47">
        <v>8</v>
      </c>
      <c r="V34" s="213">
        <f t="shared" si="1"/>
        <v>11.90625</v>
      </c>
      <c r="W34" s="106">
        <f>IF(V34&gt;=10,30,SUM(#REF!+#REF!+#REF!+#REF!+#REF!+#REF!+#REF!))</f>
        <v>30</v>
      </c>
      <c r="X34" s="139" t="str">
        <f t="shared" si="13"/>
        <v>Sem 1 Acquis</v>
      </c>
      <c r="Y34" s="102"/>
      <c r="Z34" s="33">
        <f t="shared" si="6"/>
        <v>0</v>
      </c>
      <c r="AA34" s="47"/>
      <c r="AB34" s="135"/>
      <c r="AC34" s="47"/>
      <c r="AD34" s="47"/>
      <c r="AE34" s="33">
        <f t="shared" si="7"/>
        <v>0</v>
      </c>
      <c r="AF34" s="135"/>
      <c r="AG34" s="135"/>
      <c r="AH34" s="33">
        <f t="shared" si="8"/>
        <v>0</v>
      </c>
      <c r="AI34" s="118"/>
      <c r="AJ34" s="118"/>
      <c r="AK34" s="118"/>
      <c r="AL34" s="33">
        <f t="shared" si="9"/>
        <v>0</v>
      </c>
      <c r="AM34" s="47"/>
      <c r="AN34" s="135"/>
      <c r="AO34" s="105">
        <f t="shared" si="11"/>
        <v>0</v>
      </c>
      <c r="AP34" s="106">
        <f t="shared" si="12"/>
        <v>5.953125</v>
      </c>
      <c r="AQ34" s="34" t="str">
        <f t="shared" si="10"/>
        <v>Rattrapge</v>
      </c>
      <c r="AR34" s="68" t="e">
        <f>W34+#REF!</f>
        <v>#REF!</v>
      </c>
    </row>
    <row r="35" spans="1:44" ht="24.95" customHeight="1">
      <c r="A35" s="35">
        <v>27</v>
      </c>
      <c r="B35" s="96" t="s">
        <v>251</v>
      </c>
      <c r="C35" s="96" t="s">
        <v>252</v>
      </c>
      <c r="D35" s="109" t="s">
        <v>253</v>
      </c>
      <c r="E35" s="116" t="s">
        <v>675</v>
      </c>
      <c r="F35" s="116" t="s">
        <v>676</v>
      </c>
      <c r="G35" s="78">
        <f t="shared" si="2"/>
        <v>12.275</v>
      </c>
      <c r="H35" s="47">
        <v>10</v>
      </c>
      <c r="I35" s="125">
        <v>11.75</v>
      </c>
      <c r="J35" s="47">
        <v>14.75</v>
      </c>
      <c r="K35" s="47">
        <v>12.5</v>
      </c>
      <c r="L35" s="33">
        <f t="shared" si="3"/>
        <v>11.833333333333334</v>
      </c>
      <c r="M35" s="125">
        <v>12.25</v>
      </c>
      <c r="N35" s="125">
        <v>11</v>
      </c>
      <c r="O35" s="33">
        <f t="shared" si="0"/>
        <v>11.5</v>
      </c>
      <c r="P35" s="125"/>
      <c r="Q35" s="125">
        <v>11.5</v>
      </c>
      <c r="R35" s="125"/>
      <c r="S35" s="33">
        <f t="shared" si="4"/>
        <v>10.75</v>
      </c>
      <c r="T35" s="47">
        <v>11</v>
      </c>
      <c r="U35" s="47">
        <v>10.5</v>
      </c>
      <c r="V35" s="213">
        <f t="shared" si="1"/>
        <v>11.953125</v>
      </c>
      <c r="W35" s="106">
        <f>IF(V35&gt;=10,30,SUM(#REF!+#REF!+#REF!+#REF!+#REF!+#REF!+#REF!))</f>
        <v>30</v>
      </c>
      <c r="X35" s="139" t="str">
        <f t="shared" si="13"/>
        <v>Sem 1 Acquis</v>
      </c>
      <c r="Y35" s="102"/>
      <c r="Z35" s="33">
        <f t="shared" si="6"/>
        <v>0</v>
      </c>
      <c r="AA35" s="47"/>
      <c r="AB35" s="135"/>
      <c r="AC35" s="47"/>
      <c r="AD35" s="47"/>
      <c r="AE35" s="33">
        <f t="shared" si="7"/>
        <v>0</v>
      </c>
      <c r="AF35" s="135"/>
      <c r="AG35" s="135"/>
      <c r="AH35" s="33">
        <f t="shared" si="8"/>
        <v>0</v>
      </c>
      <c r="AI35" s="118"/>
      <c r="AJ35" s="118"/>
      <c r="AK35" s="118"/>
      <c r="AL35" s="33">
        <f t="shared" si="9"/>
        <v>0</v>
      </c>
      <c r="AM35" s="47"/>
      <c r="AN35" s="135"/>
      <c r="AO35" s="105">
        <f t="shared" si="11"/>
        <v>0</v>
      </c>
      <c r="AP35" s="106">
        <f t="shared" si="12"/>
        <v>5.9765625</v>
      </c>
      <c r="AQ35" s="34" t="str">
        <f t="shared" si="10"/>
        <v>Rattrapge</v>
      </c>
      <c r="AR35" s="68" t="e">
        <f>W35+#REF!</f>
        <v>#REF!</v>
      </c>
    </row>
    <row r="36" spans="1:44" ht="24.95" customHeight="1">
      <c r="A36" s="35">
        <v>28</v>
      </c>
      <c r="B36" s="96" t="s">
        <v>254</v>
      </c>
      <c r="C36" s="96" t="s">
        <v>255</v>
      </c>
      <c r="D36" s="109" t="s">
        <v>256</v>
      </c>
      <c r="E36" s="116" t="s">
        <v>677</v>
      </c>
      <c r="F36" s="116" t="s">
        <v>635</v>
      </c>
      <c r="G36" s="78">
        <f t="shared" si="2"/>
        <v>11.375</v>
      </c>
      <c r="H36" s="47">
        <v>11</v>
      </c>
      <c r="I36" s="125">
        <v>13.5</v>
      </c>
      <c r="J36" s="47">
        <v>12.25</v>
      </c>
      <c r="K36" s="47">
        <v>8.5</v>
      </c>
      <c r="L36" s="33">
        <f t="shared" si="3"/>
        <v>12.25</v>
      </c>
      <c r="M36" s="125">
        <v>12</v>
      </c>
      <c r="N36" s="125">
        <v>12.75</v>
      </c>
      <c r="O36" s="33">
        <f t="shared" si="0"/>
        <v>13</v>
      </c>
      <c r="P36" s="125"/>
      <c r="Q36" s="125">
        <v>13</v>
      </c>
      <c r="R36" s="125"/>
      <c r="S36" s="33">
        <f t="shared" si="4"/>
        <v>10.5</v>
      </c>
      <c r="T36" s="47">
        <v>12</v>
      </c>
      <c r="U36" s="47">
        <v>9</v>
      </c>
      <c r="V36" s="213">
        <f t="shared" si="1"/>
        <v>11.53125</v>
      </c>
      <c r="W36" s="106">
        <f>IF(V36&gt;=10,30,SUM(#REF!+#REF!+#REF!+#REF!+#REF!+#REF!+#REF!))</f>
        <v>30</v>
      </c>
      <c r="X36" s="139" t="str">
        <f t="shared" si="13"/>
        <v>Sem 1 Acquis</v>
      </c>
      <c r="Y36" s="102"/>
      <c r="Z36" s="33">
        <f t="shared" si="6"/>
        <v>0</v>
      </c>
      <c r="AA36" s="47"/>
      <c r="AB36" s="135"/>
      <c r="AC36" s="47"/>
      <c r="AD36" s="47"/>
      <c r="AE36" s="33">
        <f t="shared" si="7"/>
        <v>0</v>
      </c>
      <c r="AF36" s="135"/>
      <c r="AG36" s="135"/>
      <c r="AH36" s="33">
        <f t="shared" si="8"/>
        <v>0</v>
      </c>
      <c r="AI36" s="118"/>
      <c r="AJ36" s="118"/>
      <c r="AK36" s="118"/>
      <c r="AL36" s="33">
        <f t="shared" si="9"/>
        <v>0</v>
      </c>
      <c r="AM36" s="47"/>
      <c r="AN36" s="135"/>
      <c r="AO36" s="105">
        <f t="shared" si="11"/>
        <v>0</v>
      </c>
      <c r="AP36" s="106">
        <f t="shared" si="12"/>
        <v>5.765625</v>
      </c>
      <c r="AQ36" s="34" t="str">
        <f t="shared" si="10"/>
        <v>Rattrapge</v>
      </c>
      <c r="AR36" s="68" t="e">
        <f>W36+#REF!</f>
        <v>#REF!</v>
      </c>
    </row>
    <row r="37" spans="1:44" ht="24.95" customHeight="1">
      <c r="A37" s="35">
        <v>29</v>
      </c>
      <c r="B37" s="96" t="s">
        <v>257</v>
      </c>
      <c r="C37" s="96" t="s">
        <v>258</v>
      </c>
      <c r="D37" s="109" t="s">
        <v>230</v>
      </c>
      <c r="E37" s="116" t="s">
        <v>678</v>
      </c>
      <c r="F37" s="116" t="s">
        <v>679</v>
      </c>
      <c r="G37" s="78">
        <f t="shared" si="2"/>
        <v>9.875</v>
      </c>
      <c r="H37" s="47">
        <v>10</v>
      </c>
      <c r="I37" s="125">
        <v>10</v>
      </c>
      <c r="J37" s="47">
        <v>12.25</v>
      </c>
      <c r="K37" s="47">
        <v>6</v>
      </c>
      <c r="L37" s="33">
        <f t="shared" si="3"/>
        <v>12.666666666666666</v>
      </c>
      <c r="M37" s="125">
        <v>13</v>
      </c>
      <c r="N37" s="125">
        <v>12</v>
      </c>
      <c r="O37" s="33">
        <f t="shared" si="0"/>
        <v>14.5</v>
      </c>
      <c r="P37" s="125"/>
      <c r="Q37" s="125">
        <v>14.5</v>
      </c>
      <c r="R37" s="125"/>
      <c r="S37" s="33">
        <f t="shared" si="4"/>
        <v>11.25</v>
      </c>
      <c r="T37" s="47">
        <v>13</v>
      </c>
      <c r="U37" s="47">
        <v>9.5</v>
      </c>
      <c r="V37" s="213">
        <f t="shared" si="1"/>
        <v>10.859375</v>
      </c>
      <c r="W37" s="106">
        <f>IF(V37&gt;=10,30,SUM(#REF!+#REF!+#REF!+#REF!+#REF!+#REF!+#REF!))</f>
        <v>30</v>
      </c>
      <c r="X37" s="139" t="str">
        <f t="shared" si="13"/>
        <v>Sem 1 Acquis</v>
      </c>
      <c r="Y37" s="102"/>
      <c r="Z37" s="33">
        <f t="shared" si="6"/>
        <v>0</v>
      </c>
      <c r="AA37" s="47"/>
      <c r="AB37" s="135"/>
      <c r="AC37" s="47"/>
      <c r="AD37" s="47"/>
      <c r="AE37" s="33">
        <f t="shared" si="7"/>
        <v>0</v>
      </c>
      <c r="AF37" s="135"/>
      <c r="AG37" s="135"/>
      <c r="AH37" s="33">
        <f t="shared" si="8"/>
        <v>0</v>
      </c>
      <c r="AI37" s="118"/>
      <c r="AJ37" s="118"/>
      <c r="AK37" s="118"/>
      <c r="AL37" s="33">
        <f t="shared" si="9"/>
        <v>0</v>
      </c>
      <c r="AM37" s="47"/>
      <c r="AN37" s="135"/>
      <c r="AO37" s="105">
        <f t="shared" si="11"/>
        <v>0</v>
      </c>
      <c r="AP37" s="106">
        <f t="shared" si="12"/>
        <v>5.4296875</v>
      </c>
      <c r="AQ37" s="34" t="str">
        <f t="shared" si="10"/>
        <v>Rattrapge</v>
      </c>
      <c r="AR37" s="68" t="e">
        <f>W37+#REF!</f>
        <v>#REF!</v>
      </c>
    </row>
    <row r="38" spans="1:44" ht="24.95" customHeight="1">
      <c r="A38" s="35">
        <v>30</v>
      </c>
      <c r="B38" s="96" t="s">
        <v>259</v>
      </c>
      <c r="C38" s="96" t="s">
        <v>260</v>
      </c>
      <c r="D38" s="109" t="s">
        <v>261</v>
      </c>
      <c r="E38" s="116" t="s">
        <v>673</v>
      </c>
      <c r="F38" s="116" t="s">
        <v>635</v>
      </c>
      <c r="G38" s="78">
        <f>((H38*3)+(I38*2)+(J38*3)+(K38*2))/10</f>
        <v>0</v>
      </c>
      <c r="H38" s="47"/>
      <c r="I38" s="125">
        <v>0</v>
      </c>
      <c r="J38" s="47">
        <v>0</v>
      </c>
      <c r="K38" s="47">
        <v>0</v>
      </c>
      <c r="L38" s="33">
        <f>((M38*2)+(N38*1))/3</f>
        <v>6.166666666666667</v>
      </c>
      <c r="M38" s="125">
        <v>5.25</v>
      </c>
      <c r="N38" s="125">
        <v>8</v>
      </c>
      <c r="O38" s="33">
        <f>(P38+Q38+R38)</f>
        <v>8</v>
      </c>
      <c r="P38" s="125"/>
      <c r="Q38" s="125">
        <v>8</v>
      </c>
      <c r="R38" s="125"/>
      <c r="S38" s="33">
        <f>((T38*1)+(U38*1))/2</f>
        <v>0</v>
      </c>
      <c r="T38" s="47"/>
      <c r="U38" s="47"/>
      <c r="V38" s="33">
        <f>((G38*10)+(L38*3)+(O38*1)+(S38*2))/16</f>
        <v>1.65625</v>
      </c>
      <c r="W38" s="106" t="e">
        <f>IF(V38&gt;=10,30,SUM(#REF!+#REF!+#REF!+#REF!+#REF!+#REF!+#REF!))</f>
        <v>#REF!</v>
      </c>
      <c r="X38" s="139" t="str">
        <f t="shared" si="13"/>
        <v/>
      </c>
      <c r="Y38" s="102"/>
      <c r="Z38" s="33">
        <f>((AA38*3)+(AB38*2)+(AC38*3)+(AD38*2))/10</f>
        <v>0</v>
      </c>
      <c r="AA38" s="47"/>
      <c r="AB38" s="135"/>
      <c r="AC38" s="47"/>
      <c r="AD38" s="47"/>
      <c r="AE38" s="33">
        <f>((AF38*2)+(AG38*1))/3</f>
        <v>7.333333333333333</v>
      </c>
      <c r="AF38" s="135">
        <v>11</v>
      </c>
      <c r="AG38" s="135"/>
      <c r="AH38" s="33">
        <f>(AI38+AJ38+AK38)</f>
        <v>0</v>
      </c>
      <c r="AI38" s="118"/>
      <c r="AJ38" s="118"/>
      <c r="AK38" s="118"/>
      <c r="AL38" s="33">
        <f>((AM38*1)+(AN38*1))/2</f>
        <v>0</v>
      </c>
      <c r="AM38" s="47"/>
      <c r="AN38" s="135"/>
      <c r="AO38" s="105">
        <f>((Z38*10)+(AE38*3)+(AH38*1)+(AL38*2))/16</f>
        <v>1.375</v>
      </c>
      <c r="AP38" s="106">
        <f>(V38+AO38)/2</f>
        <v>1.515625</v>
      </c>
      <c r="AQ38" s="34" t="str">
        <f>IF(AP38&gt;=10,"Admis/ Sess 1","Rattrapge")</f>
        <v>Rattrapge</v>
      </c>
      <c r="AR38" s="68" t="e">
        <f>W38+#REF!</f>
        <v>#REF!</v>
      </c>
    </row>
    <row r="39" spans="1:44" ht="24.95" customHeight="1">
      <c r="A39" s="35">
        <v>31</v>
      </c>
      <c r="B39" s="96" t="s">
        <v>262</v>
      </c>
      <c r="C39" s="96" t="s">
        <v>263</v>
      </c>
      <c r="D39" s="109" t="s">
        <v>264</v>
      </c>
      <c r="E39" s="116" t="s">
        <v>680</v>
      </c>
      <c r="F39" s="116" t="s">
        <v>656</v>
      </c>
      <c r="G39" s="78">
        <f t="shared" si="2"/>
        <v>10.25</v>
      </c>
      <c r="H39" s="47">
        <v>10</v>
      </c>
      <c r="I39" s="125">
        <v>12</v>
      </c>
      <c r="J39" s="47">
        <v>12.5</v>
      </c>
      <c r="K39" s="47">
        <v>5.5</v>
      </c>
      <c r="L39" s="33">
        <f t="shared" si="3"/>
        <v>12.416666666666666</v>
      </c>
      <c r="M39" s="125">
        <v>12.75</v>
      </c>
      <c r="N39" s="125">
        <v>11.75</v>
      </c>
      <c r="O39" s="33">
        <f t="shared" si="0"/>
        <v>12.5</v>
      </c>
      <c r="P39" s="125"/>
      <c r="Q39" s="125">
        <v>12.5</v>
      </c>
      <c r="R39" s="125"/>
      <c r="S39" s="33">
        <f t="shared" si="4"/>
        <v>10.5</v>
      </c>
      <c r="T39" s="47">
        <v>12</v>
      </c>
      <c r="U39" s="47">
        <v>9</v>
      </c>
      <c r="V39" s="213">
        <f t="shared" si="1"/>
        <v>10.828125</v>
      </c>
      <c r="W39" s="106">
        <f>IF(V39&gt;=10,30,SUM(#REF!+#REF!+#REF!+#REF!+#REF!+#REF!+#REF!))</f>
        <v>30</v>
      </c>
      <c r="X39" s="139" t="str">
        <f t="shared" si="13"/>
        <v>Sem 1 Acquis</v>
      </c>
      <c r="Y39" s="102"/>
      <c r="Z39" s="33">
        <f t="shared" si="6"/>
        <v>0</v>
      </c>
      <c r="AA39" s="47"/>
      <c r="AB39" s="135"/>
      <c r="AC39" s="47"/>
      <c r="AD39" s="47"/>
      <c r="AE39" s="33">
        <f t="shared" si="7"/>
        <v>0</v>
      </c>
      <c r="AF39" s="135"/>
      <c r="AG39" s="135"/>
      <c r="AH39" s="33">
        <f t="shared" si="8"/>
        <v>0</v>
      </c>
      <c r="AI39" s="118"/>
      <c r="AJ39" s="118"/>
      <c r="AK39" s="118"/>
      <c r="AL39" s="33">
        <f t="shared" si="9"/>
        <v>0</v>
      </c>
      <c r="AM39" s="47"/>
      <c r="AN39" s="135"/>
      <c r="AO39" s="105">
        <f t="shared" si="11"/>
        <v>0</v>
      </c>
      <c r="AP39" s="106">
        <f t="shared" si="12"/>
        <v>5.4140625</v>
      </c>
      <c r="AQ39" s="34" t="str">
        <f t="shared" si="10"/>
        <v>Rattrapge</v>
      </c>
      <c r="AR39" s="68" t="e">
        <f>W39+#REF!</f>
        <v>#REF!</v>
      </c>
    </row>
    <row r="40" spans="1:44" ht="24.95" customHeight="1">
      <c r="A40" s="35">
        <v>32</v>
      </c>
      <c r="B40" s="96" t="s">
        <v>265</v>
      </c>
      <c r="C40" s="96" t="s">
        <v>266</v>
      </c>
      <c r="D40" s="109" t="s">
        <v>267</v>
      </c>
      <c r="E40" s="116" t="s">
        <v>681</v>
      </c>
      <c r="F40" s="116" t="s">
        <v>635</v>
      </c>
      <c r="G40" s="78">
        <f t="shared" si="2"/>
        <v>9.4860000000000007</v>
      </c>
      <c r="H40" s="47">
        <v>8.1199999999999992</v>
      </c>
      <c r="I40" s="150">
        <v>10</v>
      </c>
      <c r="J40" s="47">
        <v>10.5</v>
      </c>
      <c r="K40" s="47">
        <v>9.5</v>
      </c>
      <c r="L40" s="33">
        <f t="shared" si="3"/>
        <v>9.9700000000000006</v>
      </c>
      <c r="M40" s="150">
        <v>10.33</v>
      </c>
      <c r="N40" s="125">
        <v>9.25</v>
      </c>
      <c r="O40" s="33">
        <f t="shared" ref="O40:O66" si="14">(P40+Q40+R40)</f>
        <v>12</v>
      </c>
      <c r="P40" s="125"/>
      <c r="Q40" s="125">
        <v>12</v>
      </c>
      <c r="R40" s="125"/>
      <c r="S40" s="33">
        <f t="shared" si="4"/>
        <v>11</v>
      </c>
      <c r="T40" s="47">
        <v>12</v>
      </c>
      <c r="U40" s="150">
        <v>10</v>
      </c>
      <c r="V40" s="78">
        <f t="shared" ref="V40:V66" si="15">((G40*10)+(L40*3)+(O40*1)+(S40*2))/16</f>
        <v>9.9231250000000006</v>
      </c>
      <c r="W40" s="106" t="e">
        <f>IF(V40&gt;=10,30,SUM(#REF!+#REF!+#REF!+#REF!+#REF!+#REF!+#REF!))</f>
        <v>#REF!</v>
      </c>
      <c r="X40" s="139" t="str">
        <f t="shared" si="13"/>
        <v/>
      </c>
      <c r="Y40" s="102"/>
      <c r="Z40" s="33">
        <f t="shared" si="6"/>
        <v>0</v>
      </c>
      <c r="AA40" s="47"/>
      <c r="AB40" s="135"/>
      <c r="AC40" s="47"/>
      <c r="AD40" s="47"/>
      <c r="AE40" s="33">
        <f t="shared" si="7"/>
        <v>8.6666666666666661</v>
      </c>
      <c r="AF40" s="135">
        <v>13</v>
      </c>
      <c r="AG40" s="135"/>
      <c r="AH40" s="33">
        <f t="shared" si="8"/>
        <v>0</v>
      </c>
      <c r="AI40" s="118"/>
      <c r="AJ40" s="118"/>
      <c r="AK40" s="118"/>
      <c r="AL40" s="33">
        <f t="shared" si="9"/>
        <v>6.5</v>
      </c>
      <c r="AM40" s="47"/>
      <c r="AN40" s="135">
        <v>13</v>
      </c>
      <c r="AO40" s="105">
        <f t="shared" si="11"/>
        <v>2.4375</v>
      </c>
      <c r="AP40" s="106">
        <f t="shared" si="12"/>
        <v>6.1803125000000003</v>
      </c>
      <c r="AQ40" s="34" t="str">
        <f t="shared" si="10"/>
        <v>Rattrapge</v>
      </c>
      <c r="AR40" s="68" t="e">
        <f>W40+#REF!</f>
        <v>#REF!</v>
      </c>
    </row>
    <row r="41" spans="1:44" ht="24.95" customHeight="1">
      <c r="A41" s="35">
        <v>33</v>
      </c>
      <c r="B41" s="96" t="s">
        <v>268</v>
      </c>
      <c r="C41" s="96" t="s">
        <v>269</v>
      </c>
      <c r="D41" s="109" t="s">
        <v>270</v>
      </c>
      <c r="E41" s="116" t="s">
        <v>682</v>
      </c>
      <c r="F41" s="116" t="s">
        <v>654</v>
      </c>
      <c r="G41" s="78">
        <f t="shared" si="2"/>
        <v>4.8109999999999999</v>
      </c>
      <c r="H41" s="47">
        <v>8.3699999999999992</v>
      </c>
      <c r="I41" s="125">
        <v>0.5</v>
      </c>
      <c r="J41" s="47">
        <v>7</v>
      </c>
      <c r="K41" s="47">
        <v>0.5</v>
      </c>
      <c r="L41" s="33">
        <f t="shared" si="3"/>
        <v>10.166666666666666</v>
      </c>
      <c r="M41" s="125">
        <v>10.25</v>
      </c>
      <c r="N41" s="150">
        <v>10</v>
      </c>
      <c r="O41" s="33">
        <f t="shared" si="14"/>
        <v>6</v>
      </c>
      <c r="P41" s="125"/>
      <c r="Q41" s="125">
        <v>6</v>
      </c>
      <c r="R41" s="125"/>
      <c r="S41" s="33">
        <f t="shared" si="4"/>
        <v>10</v>
      </c>
      <c r="T41" s="47">
        <v>10</v>
      </c>
      <c r="U41" s="150">
        <v>10</v>
      </c>
      <c r="V41" s="78">
        <f t="shared" si="15"/>
        <v>6.538125</v>
      </c>
      <c r="W41" s="106" t="e">
        <f>IF(V41&gt;=10,30,SUM(#REF!+#REF!+#REF!+#REF!+#REF!+#REF!+#REF!))</f>
        <v>#REF!</v>
      </c>
      <c r="X41" s="139" t="str">
        <f t="shared" si="13"/>
        <v/>
      </c>
      <c r="Y41" s="102"/>
      <c r="Z41" s="33">
        <f t="shared" si="6"/>
        <v>0</v>
      </c>
      <c r="AA41" s="47"/>
      <c r="AB41" s="135"/>
      <c r="AC41" s="47"/>
      <c r="AD41" s="47"/>
      <c r="AE41" s="33">
        <f t="shared" si="7"/>
        <v>10</v>
      </c>
      <c r="AF41" s="135">
        <v>10</v>
      </c>
      <c r="AG41" s="135">
        <v>10</v>
      </c>
      <c r="AH41" s="33">
        <f t="shared" si="8"/>
        <v>0</v>
      </c>
      <c r="AI41" s="118"/>
      <c r="AJ41" s="118"/>
      <c r="AK41" s="118"/>
      <c r="AL41" s="33">
        <f t="shared" si="9"/>
        <v>7</v>
      </c>
      <c r="AM41" s="47"/>
      <c r="AN41" s="135">
        <v>14</v>
      </c>
      <c r="AO41" s="105">
        <f t="shared" si="11"/>
        <v>2.75</v>
      </c>
      <c r="AP41" s="106">
        <f t="shared" si="12"/>
        <v>4.6440625000000004</v>
      </c>
      <c r="AQ41" s="34" t="str">
        <f t="shared" si="10"/>
        <v>Rattrapge</v>
      </c>
      <c r="AR41" s="68" t="e">
        <f>W41+#REF!</f>
        <v>#REF!</v>
      </c>
    </row>
    <row r="42" spans="1:44" ht="24.95" customHeight="1">
      <c r="A42" s="35">
        <v>34</v>
      </c>
      <c r="B42" s="96" t="s">
        <v>271</v>
      </c>
      <c r="C42" s="96" t="s">
        <v>272</v>
      </c>
      <c r="D42" s="109" t="s">
        <v>221</v>
      </c>
      <c r="E42" s="116" t="s">
        <v>683</v>
      </c>
      <c r="F42" s="116" t="s">
        <v>684</v>
      </c>
      <c r="G42" s="78">
        <f t="shared" si="2"/>
        <v>9.4499999999999993</v>
      </c>
      <c r="H42" s="47">
        <v>8.75</v>
      </c>
      <c r="I42" s="150">
        <v>10</v>
      </c>
      <c r="J42" s="47">
        <v>11.75</v>
      </c>
      <c r="K42" s="47">
        <v>6.5</v>
      </c>
      <c r="L42" s="33">
        <f t="shared" si="3"/>
        <v>10.416666666666666</v>
      </c>
      <c r="M42" s="150">
        <v>10.5</v>
      </c>
      <c r="N42" s="125">
        <v>10.25</v>
      </c>
      <c r="O42" s="33">
        <f t="shared" si="14"/>
        <v>16</v>
      </c>
      <c r="P42" s="125"/>
      <c r="Q42" s="125">
        <v>16</v>
      </c>
      <c r="R42" s="125"/>
      <c r="S42" s="33">
        <f t="shared" si="4"/>
        <v>10.5</v>
      </c>
      <c r="T42" s="47">
        <v>11</v>
      </c>
      <c r="U42" s="150">
        <v>10</v>
      </c>
      <c r="V42" s="214">
        <f t="shared" si="15"/>
        <v>10.171875</v>
      </c>
      <c r="W42" s="106">
        <f>IF(V42&gt;=10,30,SUM(#REF!+#REF!+#REF!+#REF!+#REF!+#REF!+#REF!))</f>
        <v>30</v>
      </c>
      <c r="X42" s="139" t="str">
        <f t="shared" si="13"/>
        <v>Sem 1 Acquis</v>
      </c>
      <c r="Y42" s="102"/>
      <c r="Z42" s="33">
        <f t="shared" si="6"/>
        <v>0</v>
      </c>
      <c r="AA42" s="47"/>
      <c r="AB42" s="135"/>
      <c r="AC42" s="47"/>
      <c r="AD42" s="47"/>
      <c r="AE42" s="33">
        <f t="shared" si="7"/>
        <v>0</v>
      </c>
      <c r="AF42" s="135"/>
      <c r="AG42" s="135"/>
      <c r="AH42" s="33">
        <f t="shared" si="8"/>
        <v>0</v>
      </c>
      <c r="AI42" s="118"/>
      <c r="AJ42" s="118"/>
      <c r="AK42" s="118"/>
      <c r="AL42" s="33">
        <f t="shared" si="9"/>
        <v>7.5</v>
      </c>
      <c r="AM42" s="47"/>
      <c r="AN42" s="135">
        <v>15</v>
      </c>
      <c r="AO42" s="105">
        <f t="shared" si="11"/>
        <v>0.9375</v>
      </c>
      <c r="AP42" s="106">
        <f t="shared" si="12"/>
        <v>5.5546875</v>
      </c>
      <c r="AQ42" s="34" t="str">
        <f t="shared" si="10"/>
        <v>Rattrapge</v>
      </c>
      <c r="AR42" s="68" t="e">
        <f>W42+#REF!</f>
        <v>#REF!</v>
      </c>
    </row>
    <row r="43" spans="1:44" ht="24.95" customHeight="1">
      <c r="A43" s="35">
        <v>35</v>
      </c>
      <c r="B43" s="96" t="s">
        <v>273</v>
      </c>
      <c r="C43" s="96" t="s">
        <v>274</v>
      </c>
      <c r="D43" s="109" t="s">
        <v>275</v>
      </c>
      <c r="E43" s="116" t="s">
        <v>685</v>
      </c>
      <c r="F43" s="116" t="s">
        <v>656</v>
      </c>
      <c r="G43" s="78">
        <f t="shared" si="2"/>
        <v>12.875</v>
      </c>
      <c r="H43" s="47">
        <v>13</v>
      </c>
      <c r="I43" s="125">
        <v>13.5</v>
      </c>
      <c r="J43" s="47">
        <v>13.25</v>
      </c>
      <c r="K43" s="47">
        <v>11.5</v>
      </c>
      <c r="L43" s="33">
        <f t="shared" si="3"/>
        <v>14</v>
      </c>
      <c r="M43" s="125">
        <v>13.75</v>
      </c>
      <c r="N43" s="125">
        <v>14.5</v>
      </c>
      <c r="O43" s="33">
        <f t="shared" si="14"/>
        <v>15</v>
      </c>
      <c r="P43" s="125"/>
      <c r="Q43" s="125">
        <v>15</v>
      </c>
      <c r="R43" s="125"/>
      <c r="S43" s="33">
        <f t="shared" si="4"/>
        <v>10</v>
      </c>
      <c r="T43" s="47">
        <v>12</v>
      </c>
      <c r="U43" s="125">
        <v>8</v>
      </c>
      <c r="V43" s="214">
        <f t="shared" si="15"/>
        <v>12.859375</v>
      </c>
      <c r="W43" s="106">
        <f>IF(V43&gt;=10,30,SUM(#REF!+#REF!+#REF!+#REF!+#REF!+#REF!+#REF!))</f>
        <v>30</v>
      </c>
      <c r="X43" s="139" t="str">
        <f t="shared" si="13"/>
        <v>Sem 1 Acquis</v>
      </c>
      <c r="Y43" s="102"/>
      <c r="Z43" s="33">
        <f t="shared" si="6"/>
        <v>0</v>
      </c>
      <c r="AA43" s="47"/>
      <c r="AB43" s="135"/>
      <c r="AC43" s="47"/>
      <c r="AD43" s="47"/>
      <c r="AE43" s="33">
        <f t="shared" si="7"/>
        <v>0</v>
      </c>
      <c r="AF43" s="135"/>
      <c r="AG43" s="135"/>
      <c r="AH43" s="33">
        <f t="shared" si="8"/>
        <v>0</v>
      </c>
      <c r="AI43" s="118"/>
      <c r="AJ43" s="118"/>
      <c r="AK43" s="118"/>
      <c r="AL43" s="33">
        <f t="shared" si="9"/>
        <v>0</v>
      </c>
      <c r="AM43" s="47"/>
      <c r="AN43" s="135"/>
      <c r="AO43" s="105">
        <f t="shared" si="11"/>
        <v>0</v>
      </c>
      <c r="AP43" s="106">
        <f t="shared" si="12"/>
        <v>6.4296875</v>
      </c>
      <c r="AQ43" s="34" t="str">
        <f t="shared" si="10"/>
        <v>Rattrapge</v>
      </c>
      <c r="AR43" s="68" t="e">
        <f>W43+#REF!</f>
        <v>#REF!</v>
      </c>
    </row>
    <row r="44" spans="1:44" ht="24.95" customHeight="1">
      <c r="A44" s="35">
        <v>36</v>
      </c>
      <c r="B44" s="96" t="s">
        <v>276</v>
      </c>
      <c r="C44" s="96" t="s">
        <v>277</v>
      </c>
      <c r="D44" s="109" t="s">
        <v>278</v>
      </c>
      <c r="E44" s="116" t="s">
        <v>686</v>
      </c>
      <c r="F44" s="116" t="s">
        <v>687</v>
      </c>
      <c r="G44" s="78">
        <f t="shared" si="2"/>
        <v>8.8610000000000007</v>
      </c>
      <c r="H44" s="47">
        <v>7.62</v>
      </c>
      <c r="I44" s="150">
        <v>10</v>
      </c>
      <c r="J44" s="47">
        <v>11.25</v>
      </c>
      <c r="K44" s="47">
        <v>6</v>
      </c>
      <c r="L44" s="33">
        <f t="shared" si="3"/>
        <v>11</v>
      </c>
      <c r="M44" s="125">
        <v>10.75</v>
      </c>
      <c r="N44" s="150">
        <v>11.5</v>
      </c>
      <c r="O44" s="33">
        <f t="shared" si="14"/>
        <v>9.5</v>
      </c>
      <c r="P44" s="125"/>
      <c r="Q44" s="125">
        <v>9.5</v>
      </c>
      <c r="R44" s="125"/>
      <c r="S44" s="33">
        <f t="shared" si="4"/>
        <v>10</v>
      </c>
      <c r="T44" s="47">
        <v>10</v>
      </c>
      <c r="U44" s="150">
        <v>10</v>
      </c>
      <c r="V44" s="78">
        <f t="shared" si="15"/>
        <v>9.4443750000000009</v>
      </c>
      <c r="W44" s="106" t="e">
        <f>IF(V44&gt;=10,30,SUM(#REF!+#REF!+#REF!+#REF!+#REF!+#REF!+#REF!))</f>
        <v>#REF!</v>
      </c>
      <c r="X44" s="139" t="str">
        <f t="shared" si="13"/>
        <v/>
      </c>
      <c r="Y44" s="102"/>
      <c r="Z44" s="33">
        <f t="shared" si="6"/>
        <v>0</v>
      </c>
      <c r="AA44" s="47"/>
      <c r="AB44" s="135"/>
      <c r="AC44" s="47"/>
      <c r="AD44" s="47"/>
      <c r="AE44" s="33">
        <f t="shared" si="7"/>
        <v>11.833333333333334</v>
      </c>
      <c r="AF44" s="135">
        <v>12</v>
      </c>
      <c r="AG44" s="135">
        <v>11.5</v>
      </c>
      <c r="AH44" s="33">
        <f t="shared" si="8"/>
        <v>0</v>
      </c>
      <c r="AI44" s="118"/>
      <c r="AJ44" s="118"/>
      <c r="AK44" s="118"/>
      <c r="AL44" s="33">
        <f t="shared" si="9"/>
        <v>5.25</v>
      </c>
      <c r="AM44" s="47"/>
      <c r="AN44" s="135">
        <v>10.5</v>
      </c>
      <c r="AO44" s="105">
        <f t="shared" si="11"/>
        <v>2.875</v>
      </c>
      <c r="AP44" s="106">
        <f t="shared" si="12"/>
        <v>6.1596875000000004</v>
      </c>
      <c r="AQ44" s="34" t="str">
        <f t="shared" si="10"/>
        <v>Rattrapge</v>
      </c>
      <c r="AR44" s="68" t="e">
        <f>W44+#REF!</f>
        <v>#REF!</v>
      </c>
    </row>
    <row r="45" spans="1:44" ht="24.95" customHeight="1">
      <c r="A45" s="35">
        <v>37</v>
      </c>
      <c r="B45" s="96" t="s">
        <v>279</v>
      </c>
      <c r="C45" s="96" t="s">
        <v>280</v>
      </c>
      <c r="D45" s="109" t="s">
        <v>281</v>
      </c>
      <c r="E45" s="116" t="s">
        <v>688</v>
      </c>
      <c r="F45" s="116" t="s">
        <v>654</v>
      </c>
      <c r="G45" s="78">
        <f t="shared" si="2"/>
        <v>9.625</v>
      </c>
      <c r="H45" s="47">
        <v>11.25</v>
      </c>
      <c r="I45" s="125">
        <v>7</v>
      </c>
      <c r="J45" s="47">
        <v>11.5</v>
      </c>
      <c r="K45" s="47">
        <v>7</v>
      </c>
      <c r="L45" s="33">
        <f t="shared" si="3"/>
        <v>11.5</v>
      </c>
      <c r="M45" s="125">
        <v>12.25</v>
      </c>
      <c r="N45" s="125">
        <v>10</v>
      </c>
      <c r="O45" s="33">
        <f t="shared" si="14"/>
        <v>13</v>
      </c>
      <c r="P45" s="125"/>
      <c r="Q45" s="125">
        <v>13</v>
      </c>
      <c r="R45" s="125"/>
      <c r="S45" s="33">
        <f t="shared" si="4"/>
        <v>10.25</v>
      </c>
      <c r="T45" s="47">
        <v>12</v>
      </c>
      <c r="U45" s="47">
        <v>8.5</v>
      </c>
      <c r="V45" s="213">
        <f t="shared" si="15"/>
        <v>10.265625</v>
      </c>
      <c r="W45" s="106">
        <f>IF(V45&gt;=10,30,SUM(#REF!+#REF!+#REF!+#REF!+#REF!+#REF!+#REF!))</f>
        <v>30</v>
      </c>
      <c r="X45" s="139" t="str">
        <f t="shared" si="13"/>
        <v>Sem 1 Acquis</v>
      </c>
      <c r="Y45" s="102"/>
      <c r="Z45" s="33">
        <f t="shared" si="6"/>
        <v>0</v>
      </c>
      <c r="AA45" s="47"/>
      <c r="AB45" s="135"/>
      <c r="AC45" s="47"/>
      <c r="AD45" s="47"/>
      <c r="AE45" s="33">
        <f t="shared" si="7"/>
        <v>0</v>
      </c>
      <c r="AF45" s="135"/>
      <c r="AG45" s="135"/>
      <c r="AH45" s="33">
        <f t="shared" si="8"/>
        <v>0</v>
      </c>
      <c r="AI45" s="118"/>
      <c r="AJ45" s="118"/>
      <c r="AK45" s="118"/>
      <c r="AL45" s="33">
        <f t="shared" si="9"/>
        <v>0</v>
      </c>
      <c r="AM45" s="47"/>
      <c r="AN45" s="135"/>
      <c r="AO45" s="105">
        <f t="shared" si="11"/>
        <v>0</v>
      </c>
      <c r="AP45" s="106">
        <f t="shared" si="12"/>
        <v>5.1328125</v>
      </c>
      <c r="AQ45" s="34" t="str">
        <f t="shared" si="10"/>
        <v>Rattrapge</v>
      </c>
      <c r="AR45" s="68" t="e">
        <f>W45+#REF!</f>
        <v>#REF!</v>
      </c>
    </row>
    <row r="46" spans="1:44" ht="24.95" customHeight="1">
      <c r="A46" s="35">
        <v>38</v>
      </c>
      <c r="B46" s="96" t="s">
        <v>282</v>
      </c>
      <c r="C46" s="96" t="s">
        <v>283</v>
      </c>
      <c r="D46" s="109" t="s">
        <v>284</v>
      </c>
      <c r="E46" s="116" t="s">
        <v>689</v>
      </c>
      <c r="F46" s="116" t="s">
        <v>637</v>
      </c>
      <c r="G46" s="78">
        <f t="shared" si="2"/>
        <v>10.385999999999999</v>
      </c>
      <c r="H46" s="47">
        <v>11.37</v>
      </c>
      <c r="I46" s="125">
        <v>8</v>
      </c>
      <c r="J46" s="47">
        <v>11.25</v>
      </c>
      <c r="K46" s="47">
        <v>10</v>
      </c>
      <c r="L46" s="33">
        <f t="shared" si="3"/>
        <v>10.666666666666666</v>
      </c>
      <c r="M46" s="125">
        <v>10.5</v>
      </c>
      <c r="N46" s="125">
        <v>11</v>
      </c>
      <c r="O46" s="33">
        <f t="shared" si="14"/>
        <v>10.5</v>
      </c>
      <c r="P46" s="125"/>
      <c r="Q46" s="125">
        <v>10.5</v>
      </c>
      <c r="R46" s="125"/>
      <c r="S46" s="33">
        <f t="shared" si="4"/>
        <v>13</v>
      </c>
      <c r="T46" s="47">
        <v>15</v>
      </c>
      <c r="U46" s="47">
        <v>11</v>
      </c>
      <c r="V46" s="213">
        <f t="shared" si="15"/>
        <v>10.772499999999999</v>
      </c>
      <c r="W46" s="106">
        <f>IF(V46&gt;=10,30,SUM(#REF!+#REF!+#REF!+#REF!+#REF!+#REF!+#REF!))</f>
        <v>30</v>
      </c>
      <c r="X46" s="139" t="str">
        <f t="shared" si="13"/>
        <v>Sem 1 Acquis</v>
      </c>
      <c r="Y46" s="102"/>
      <c r="Z46" s="33">
        <f t="shared" si="6"/>
        <v>0</v>
      </c>
      <c r="AA46" s="47"/>
      <c r="AB46" s="135"/>
      <c r="AC46" s="47"/>
      <c r="AD46" s="47"/>
      <c r="AE46" s="33">
        <f t="shared" si="7"/>
        <v>0</v>
      </c>
      <c r="AF46" s="135"/>
      <c r="AG46" s="135"/>
      <c r="AH46" s="33">
        <f t="shared" si="8"/>
        <v>0</v>
      </c>
      <c r="AI46" s="118"/>
      <c r="AJ46" s="118"/>
      <c r="AK46" s="118"/>
      <c r="AL46" s="33">
        <f t="shared" si="9"/>
        <v>0</v>
      </c>
      <c r="AM46" s="47"/>
      <c r="AN46" s="135"/>
      <c r="AO46" s="105">
        <f t="shared" si="11"/>
        <v>0</v>
      </c>
      <c r="AP46" s="106">
        <f t="shared" si="12"/>
        <v>5.3862499999999995</v>
      </c>
      <c r="AQ46" s="34" t="str">
        <f t="shared" si="10"/>
        <v>Rattrapge</v>
      </c>
      <c r="AR46" s="68" t="e">
        <f>W46+#REF!</f>
        <v>#REF!</v>
      </c>
    </row>
    <row r="47" spans="1:44" ht="24.95" customHeight="1">
      <c r="A47" s="35">
        <v>39</v>
      </c>
      <c r="B47" s="96" t="s">
        <v>285</v>
      </c>
      <c r="C47" s="96" t="s">
        <v>286</v>
      </c>
      <c r="D47" s="109" t="s">
        <v>287</v>
      </c>
      <c r="E47" s="116" t="s">
        <v>653</v>
      </c>
      <c r="F47" s="116" t="s">
        <v>656</v>
      </c>
      <c r="G47" s="78">
        <f t="shared" si="2"/>
        <v>10.85</v>
      </c>
      <c r="H47" s="47">
        <v>10.5</v>
      </c>
      <c r="I47" s="125">
        <v>11.25</v>
      </c>
      <c r="J47" s="47">
        <v>12.5</v>
      </c>
      <c r="K47" s="47">
        <v>8.5</v>
      </c>
      <c r="L47" s="33">
        <f t="shared" si="3"/>
        <v>12.5</v>
      </c>
      <c r="M47" s="125">
        <v>11.5</v>
      </c>
      <c r="N47" s="125">
        <v>14.5</v>
      </c>
      <c r="O47" s="33">
        <f t="shared" si="14"/>
        <v>6</v>
      </c>
      <c r="P47" s="125"/>
      <c r="Q47" s="125">
        <v>6</v>
      </c>
      <c r="R47" s="125"/>
      <c r="S47" s="33">
        <f t="shared" si="4"/>
        <v>10</v>
      </c>
      <c r="T47" s="47">
        <v>13</v>
      </c>
      <c r="U47" s="47">
        <v>7</v>
      </c>
      <c r="V47" s="213">
        <f t="shared" si="15"/>
        <v>10.75</v>
      </c>
      <c r="W47" s="106">
        <f>IF(V47&gt;=10,30,SUM(#REF!+#REF!+#REF!+#REF!+#REF!+#REF!+#REF!))</f>
        <v>30</v>
      </c>
      <c r="X47" s="139" t="str">
        <f t="shared" si="13"/>
        <v>Sem 1 Acquis</v>
      </c>
      <c r="Y47" s="102"/>
      <c r="Z47" s="33">
        <f t="shared" si="6"/>
        <v>0</v>
      </c>
      <c r="AA47" s="47"/>
      <c r="AB47" s="135"/>
      <c r="AC47" s="47"/>
      <c r="AD47" s="47"/>
      <c r="AE47" s="33">
        <f t="shared" si="7"/>
        <v>0</v>
      </c>
      <c r="AF47" s="135"/>
      <c r="AG47" s="135"/>
      <c r="AH47" s="33">
        <f t="shared" si="8"/>
        <v>0</v>
      </c>
      <c r="AI47" s="118"/>
      <c r="AJ47" s="118"/>
      <c r="AK47" s="118"/>
      <c r="AL47" s="33">
        <f t="shared" si="9"/>
        <v>0</v>
      </c>
      <c r="AM47" s="47"/>
      <c r="AN47" s="135"/>
      <c r="AO47" s="105">
        <f t="shared" si="11"/>
        <v>0</v>
      </c>
      <c r="AP47" s="106">
        <f t="shared" si="12"/>
        <v>5.375</v>
      </c>
      <c r="AQ47" s="34" t="str">
        <f t="shared" si="10"/>
        <v>Rattrapge</v>
      </c>
      <c r="AR47" s="68" t="e">
        <f>W47+#REF!</f>
        <v>#REF!</v>
      </c>
    </row>
    <row r="48" spans="1:44" ht="24.95" customHeight="1">
      <c r="A48" s="35">
        <v>40</v>
      </c>
      <c r="B48" s="96" t="s">
        <v>288</v>
      </c>
      <c r="C48" s="96" t="s">
        <v>289</v>
      </c>
      <c r="D48" s="109" t="s">
        <v>290</v>
      </c>
      <c r="E48" s="116" t="s">
        <v>690</v>
      </c>
      <c r="F48" s="116" t="s">
        <v>691</v>
      </c>
      <c r="G48" s="78">
        <f t="shared" si="2"/>
        <v>7.5250000000000004</v>
      </c>
      <c r="H48" s="47">
        <v>5</v>
      </c>
      <c r="I48" s="125">
        <v>4.75</v>
      </c>
      <c r="J48" s="47">
        <v>11.25</v>
      </c>
      <c r="K48" s="47">
        <v>8.5</v>
      </c>
      <c r="L48" s="33">
        <f t="shared" si="3"/>
        <v>11.5</v>
      </c>
      <c r="M48" s="125">
        <v>12.75</v>
      </c>
      <c r="N48" s="125">
        <v>9</v>
      </c>
      <c r="O48" s="33">
        <f t="shared" si="14"/>
        <v>8</v>
      </c>
      <c r="P48" s="125"/>
      <c r="Q48" s="125">
        <v>8</v>
      </c>
      <c r="R48" s="125"/>
      <c r="S48" s="33">
        <f t="shared" si="4"/>
        <v>10.5</v>
      </c>
      <c r="T48" s="47">
        <v>10</v>
      </c>
      <c r="U48" s="47">
        <v>11</v>
      </c>
      <c r="V48" s="33">
        <f t="shared" si="15"/>
        <v>8.671875</v>
      </c>
      <c r="W48" s="106" t="e">
        <f>IF(V48&gt;=10,30,SUM(#REF!+#REF!+#REF!+#REF!+#REF!+#REF!+#REF!))</f>
        <v>#REF!</v>
      </c>
      <c r="X48" s="139" t="str">
        <f t="shared" si="13"/>
        <v/>
      </c>
      <c r="Y48" s="102"/>
      <c r="Z48" s="33">
        <f t="shared" si="6"/>
        <v>0</v>
      </c>
      <c r="AA48" s="47"/>
      <c r="AB48" s="135"/>
      <c r="AC48" s="47"/>
      <c r="AD48" s="47"/>
      <c r="AE48" s="33">
        <f t="shared" si="7"/>
        <v>0</v>
      </c>
      <c r="AF48" s="135"/>
      <c r="AG48" s="135"/>
      <c r="AH48" s="33">
        <f t="shared" si="8"/>
        <v>0</v>
      </c>
      <c r="AI48" s="118"/>
      <c r="AJ48" s="118"/>
      <c r="AK48" s="118"/>
      <c r="AL48" s="33">
        <f t="shared" si="9"/>
        <v>0</v>
      </c>
      <c r="AM48" s="47"/>
      <c r="AN48" s="135"/>
      <c r="AO48" s="105">
        <f t="shared" si="11"/>
        <v>0</v>
      </c>
      <c r="AP48" s="106">
        <f t="shared" si="12"/>
        <v>4.3359375</v>
      </c>
      <c r="AQ48" s="34" t="str">
        <f t="shared" si="10"/>
        <v>Rattrapge</v>
      </c>
      <c r="AR48" s="68" t="e">
        <f>W48+#REF!</f>
        <v>#REF!</v>
      </c>
    </row>
    <row r="49" spans="1:44" ht="24.95" customHeight="1">
      <c r="A49" s="35">
        <v>41</v>
      </c>
      <c r="B49" s="96" t="s">
        <v>291</v>
      </c>
      <c r="C49" s="96" t="s">
        <v>292</v>
      </c>
      <c r="D49" s="110" t="s">
        <v>840</v>
      </c>
      <c r="E49" s="116" t="s">
        <v>692</v>
      </c>
      <c r="F49" s="116" t="s">
        <v>637</v>
      </c>
      <c r="G49" s="78">
        <f t="shared" si="2"/>
        <v>10.975</v>
      </c>
      <c r="H49" s="47">
        <v>10</v>
      </c>
      <c r="I49" s="150">
        <v>12.5</v>
      </c>
      <c r="J49" s="47">
        <v>11.25</v>
      </c>
      <c r="K49" s="47">
        <v>10.5</v>
      </c>
      <c r="L49" s="33">
        <f t="shared" si="3"/>
        <v>10.666666666666666</v>
      </c>
      <c r="M49" s="125">
        <v>10.25</v>
      </c>
      <c r="N49" s="150">
        <v>11.5</v>
      </c>
      <c r="O49" s="33">
        <f t="shared" si="14"/>
        <v>13.5</v>
      </c>
      <c r="P49" s="125"/>
      <c r="Q49" s="125">
        <v>13.5</v>
      </c>
      <c r="R49" s="125"/>
      <c r="S49" s="33">
        <f t="shared" si="4"/>
        <v>11.5</v>
      </c>
      <c r="T49" s="47">
        <v>10</v>
      </c>
      <c r="U49" s="150">
        <v>13</v>
      </c>
      <c r="V49" s="213">
        <f t="shared" si="15"/>
        <v>11.140625</v>
      </c>
      <c r="W49" s="106">
        <f>IF(V49&gt;=10,30,SUM(#REF!+#REF!+#REF!+#REF!+#REF!+#REF!+#REF!))</f>
        <v>30</v>
      </c>
      <c r="X49" s="139" t="str">
        <f t="shared" si="13"/>
        <v>Sem 1 Acquis</v>
      </c>
      <c r="Y49" s="102"/>
      <c r="Z49" s="33">
        <f t="shared" si="6"/>
        <v>2</v>
      </c>
      <c r="AA49" s="47"/>
      <c r="AB49" s="135">
        <v>10</v>
      </c>
      <c r="AC49" s="47"/>
      <c r="AD49" s="47"/>
      <c r="AE49" s="33">
        <f t="shared" si="7"/>
        <v>10.5</v>
      </c>
      <c r="AF49" s="135">
        <v>10</v>
      </c>
      <c r="AG49" s="135">
        <v>11.5</v>
      </c>
      <c r="AH49" s="33">
        <f t="shared" si="8"/>
        <v>0</v>
      </c>
      <c r="AI49" s="118"/>
      <c r="AJ49" s="118"/>
      <c r="AK49" s="118"/>
      <c r="AL49" s="33">
        <f t="shared" si="9"/>
        <v>6.75</v>
      </c>
      <c r="AM49" s="47"/>
      <c r="AN49" s="135">
        <v>13.5</v>
      </c>
      <c r="AO49" s="105">
        <f t="shared" si="11"/>
        <v>4.0625</v>
      </c>
      <c r="AP49" s="106">
        <f t="shared" si="12"/>
        <v>7.6015625</v>
      </c>
      <c r="AQ49" s="34" t="str">
        <f t="shared" si="10"/>
        <v>Rattrapge</v>
      </c>
      <c r="AR49" s="68" t="e">
        <f>W49+#REF!</f>
        <v>#REF!</v>
      </c>
    </row>
    <row r="50" spans="1:44" ht="24.95" customHeight="1">
      <c r="A50" s="35">
        <v>42</v>
      </c>
      <c r="B50" s="96" t="s">
        <v>293</v>
      </c>
      <c r="C50" s="96" t="s">
        <v>294</v>
      </c>
      <c r="D50" s="109" t="s">
        <v>295</v>
      </c>
      <c r="E50" s="116" t="s">
        <v>693</v>
      </c>
      <c r="F50" s="116" t="s">
        <v>654</v>
      </c>
      <c r="G50" s="78">
        <f t="shared" si="2"/>
        <v>10.5</v>
      </c>
      <c r="H50" s="47">
        <v>10</v>
      </c>
      <c r="I50" s="125">
        <v>10</v>
      </c>
      <c r="J50" s="47">
        <v>12</v>
      </c>
      <c r="K50" s="47">
        <v>9.5</v>
      </c>
      <c r="L50" s="33">
        <f t="shared" si="3"/>
        <v>9.1666666666666661</v>
      </c>
      <c r="M50" s="125">
        <v>9.25</v>
      </c>
      <c r="N50" s="125">
        <v>9</v>
      </c>
      <c r="O50" s="33">
        <f t="shared" si="14"/>
        <v>10.5</v>
      </c>
      <c r="P50" s="125"/>
      <c r="Q50" s="125">
        <v>10.5</v>
      </c>
      <c r="R50" s="125"/>
      <c r="S50" s="33">
        <f t="shared" si="4"/>
        <v>10</v>
      </c>
      <c r="T50" s="47">
        <v>12</v>
      </c>
      <c r="U50" s="47">
        <v>8</v>
      </c>
      <c r="V50" s="213">
        <v>10.19</v>
      </c>
      <c r="W50" s="106">
        <f>IF(V50&gt;=10,30,SUM(#REF!+#REF!+#REF!+#REF!+#REF!+#REF!+#REF!))</f>
        <v>30</v>
      </c>
      <c r="X50" s="139" t="str">
        <f t="shared" si="13"/>
        <v>Sem 1 Acquis</v>
      </c>
      <c r="Y50" s="102"/>
      <c r="Z50" s="33">
        <f t="shared" si="6"/>
        <v>0</v>
      </c>
      <c r="AA50" s="47"/>
      <c r="AB50" s="135"/>
      <c r="AC50" s="47"/>
      <c r="AD50" s="47"/>
      <c r="AE50" s="33">
        <f t="shared" si="7"/>
        <v>0</v>
      </c>
      <c r="AF50" s="135"/>
      <c r="AG50" s="135"/>
      <c r="AH50" s="33">
        <f t="shared" si="8"/>
        <v>0</v>
      </c>
      <c r="AI50" s="118"/>
      <c r="AJ50" s="118"/>
      <c r="AK50" s="118"/>
      <c r="AL50" s="33">
        <f t="shared" si="9"/>
        <v>0</v>
      </c>
      <c r="AM50" s="47"/>
      <c r="AN50" s="135"/>
      <c r="AO50" s="105">
        <f t="shared" si="11"/>
        <v>0</v>
      </c>
      <c r="AP50" s="106">
        <f t="shared" si="12"/>
        <v>5.0949999999999998</v>
      </c>
      <c r="AQ50" s="34" t="str">
        <f t="shared" si="10"/>
        <v>Rattrapge</v>
      </c>
      <c r="AR50" s="68" t="e">
        <f>W50+#REF!</f>
        <v>#REF!</v>
      </c>
    </row>
    <row r="51" spans="1:44" ht="24.95" customHeight="1">
      <c r="A51" s="35">
        <v>43</v>
      </c>
      <c r="B51" s="96" t="s">
        <v>296</v>
      </c>
      <c r="C51" s="96" t="s">
        <v>297</v>
      </c>
      <c r="D51" s="109" t="s">
        <v>298</v>
      </c>
      <c r="E51" s="116" t="s">
        <v>694</v>
      </c>
      <c r="F51" s="116" t="s">
        <v>654</v>
      </c>
      <c r="G51" s="78">
        <f t="shared" si="2"/>
        <v>7.8</v>
      </c>
      <c r="H51" s="47">
        <v>8</v>
      </c>
      <c r="I51" s="125">
        <v>3</v>
      </c>
      <c r="J51" s="47">
        <v>11</v>
      </c>
      <c r="K51" s="47">
        <v>7.5</v>
      </c>
      <c r="L51" s="33">
        <f t="shared" si="3"/>
        <v>10.833333333333334</v>
      </c>
      <c r="M51" s="125">
        <v>11.25</v>
      </c>
      <c r="N51" s="125">
        <v>10</v>
      </c>
      <c r="O51" s="33">
        <f t="shared" si="14"/>
        <v>9</v>
      </c>
      <c r="P51" s="125"/>
      <c r="Q51" s="125">
        <v>9</v>
      </c>
      <c r="R51" s="125"/>
      <c r="S51" s="33">
        <f t="shared" si="4"/>
        <v>11.25</v>
      </c>
      <c r="T51" s="47">
        <v>13</v>
      </c>
      <c r="U51" s="47">
        <v>9.5</v>
      </c>
      <c r="V51" s="33">
        <f t="shared" si="15"/>
        <v>8.875</v>
      </c>
      <c r="W51" s="106" t="e">
        <f>IF(V51&gt;=10,30,SUM(#REF!+#REF!+#REF!+#REF!+#REF!+#REF!+#REF!))</f>
        <v>#REF!</v>
      </c>
      <c r="X51" s="139" t="str">
        <f t="shared" si="13"/>
        <v/>
      </c>
      <c r="Y51" s="102"/>
      <c r="Z51" s="33">
        <f t="shared" si="6"/>
        <v>0</v>
      </c>
      <c r="AA51" s="47"/>
      <c r="AB51" s="135"/>
      <c r="AC51" s="47"/>
      <c r="AD51" s="47"/>
      <c r="AE51" s="33">
        <f t="shared" si="7"/>
        <v>0</v>
      </c>
      <c r="AF51" s="135"/>
      <c r="AG51" s="135"/>
      <c r="AH51" s="33">
        <f t="shared" si="8"/>
        <v>0</v>
      </c>
      <c r="AI51" s="118"/>
      <c r="AJ51" s="118"/>
      <c r="AK51" s="118"/>
      <c r="AL51" s="33">
        <f t="shared" si="9"/>
        <v>0</v>
      </c>
      <c r="AM51" s="47"/>
      <c r="AN51" s="135"/>
      <c r="AO51" s="105">
        <f t="shared" si="11"/>
        <v>0</v>
      </c>
      <c r="AP51" s="106">
        <f t="shared" si="12"/>
        <v>4.4375</v>
      </c>
      <c r="AQ51" s="34" t="str">
        <f t="shared" si="10"/>
        <v>Rattrapge</v>
      </c>
      <c r="AR51" s="68" t="e">
        <f>W51+#REF!</f>
        <v>#REF!</v>
      </c>
    </row>
    <row r="52" spans="1:44" ht="24.95" customHeight="1">
      <c r="A52" s="35">
        <v>44</v>
      </c>
      <c r="B52" s="95" t="s">
        <v>299</v>
      </c>
      <c r="C52" s="95" t="s">
        <v>300</v>
      </c>
      <c r="D52" s="108" t="s">
        <v>301</v>
      </c>
      <c r="E52" s="116" t="s">
        <v>695</v>
      </c>
      <c r="F52" s="116" t="s">
        <v>654</v>
      </c>
      <c r="G52" s="78">
        <f t="shared" si="2"/>
        <v>11.35</v>
      </c>
      <c r="H52" s="47">
        <v>10.5</v>
      </c>
      <c r="I52" s="125">
        <v>12</v>
      </c>
      <c r="J52" s="47">
        <v>13</v>
      </c>
      <c r="K52" s="47">
        <v>9.5</v>
      </c>
      <c r="L52" s="33">
        <f t="shared" si="3"/>
        <v>7</v>
      </c>
      <c r="M52" s="125">
        <v>7.75</v>
      </c>
      <c r="N52" s="125">
        <v>5.5</v>
      </c>
      <c r="O52" s="33">
        <f t="shared" si="14"/>
        <v>9</v>
      </c>
      <c r="P52" s="125"/>
      <c r="Q52" s="125">
        <v>9</v>
      </c>
      <c r="R52" s="125"/>
      <c r="S52" s="33">
        <f t="shared" si="4"/>
        <v>12</v>
      </c>
      <c r="T52" s="47">
        <v>15</v>
      </c>
      <c r="U52" s="47">
        <v>9</v>
      </c>
      <c r="V52" s="213">
        <f t="shared" si="15"/>
        <v>10.46875</v>
      </c>
      <c r="W52" s="106">
        <f>IF(V52&gt;=10,30,SUM(#REF!+#REF!+#REF!+#REF!+#REF!+#REF!+#REF!))</f>
        <v>30</v>
      </c>
      <c r="X52" s="139" t="str">
        <f t="shared" si="13"/>
        <v>Sem 1 Acquis</v>
      </c>
      <c r="Y52" s="102"/>
      <c r="Z52" s="33">
        <f t="shared" si="6"/>
        <v>0</v>
      </c>
      <c r="AA52" s="47"/>
      <c r="AB52" s="135"/>
      <c r="AC52" s="47"/>
      <c r="AD52" s="47"/>
      <c r="AE52" s="33">
        <f t="shared" si="7"/>
        <v>0</v>
      </c>
      <c r="AF52" s="135"/>
      <c r="AG52" s="135"/>
      <c r="AH52" s="33">
        <f t="shared" si="8"/>
        <v>0</v>
      </c>
      <c r="AI52" s="118"/>
      <c r="AJ52" s="118"/>
      <c r="AK52" s="118"/>
      <c r="AL52" s="33">
        <f t="shared" si="9"/>
        <v>0</v>
      </c>
      <c r="AM52" s="47"/>
      <c r="AN52" s="135"/>
      <c r="AO52" s="105">
        <f t="shared" si="11"/>
        <v>0</v>
      </c>
      <c r="AP52" s="106">
        <f t="shared" si="12"/>
        <v>5.234375</v>
      </c>
      <c r="AQ52" s="34" t="str">
        <f t="shared" si="10"/>
        <v>Rattrapge</v>
      </c>
      <c r="AR52" s="68" t="e">
        <f>W52+#REF!</f>
        <v>#REF!</v>
      </c>
    </row>
    <row r="53" spans="1:44" ht="24.95" customHeight="1">
      <c r="A53" s="35">
        <v>45</v>
      </c>
      <c r="B53" s="96" t="s">
        <v>302</v>
      </c>
      <c r="C53" s="96" t="s">
        <v>303</v>
      </c>
      <c r="D53" s="109" t="s">
        <v>304</v>
      </c>
      <c r="E53" s="116" t="s">
        <v>696</v>
      </c>
      <c r="F53" s="116" t="s">
        <v>697</v>
      </c>
      <c r="G53" s="78">
        <f t="shared" si="2"/>
        <v>10.324999999999999</v>
      </c>
      <c r="H53" s="47">
        <v>10.75</v>
      </c>
      <c r="I53" s="125">
        <v>9.5</v>
      </c>
      <c r="J53" s="47">
        <v>13</v>
      </c>
      <c r="K53" s="47">
        <v>6.5</v>
      </c>
      <c r="L53" s="33">
        <f t="shared" si="3"/>
        <v>10.166666666666666</v>
      </c>
      <c r="M53" s="125">
        <v>11.75</v>
      </c>
      <c r="N53" s="125">
        <v>7</v>
      </c>
      <c r="O53" s="33">
        <f t="shared" si="14"/>
        <v>14.5</v>
      </c>
      <c r="P53" s="125"/>
      <c r="Q53" s="125">
        <v>14.5</v>
      </c>
      <c r="R53" s="125"/>
      <c r="S53" s="33">
        <f t="shared" si="4"/>
        <v>10.25</v>
      </c>
      <c r="T53" s="47">
        <v>13</v>
      </c>
      <c r="U53" s="47">
        <v>7.5</v>
      </c>
      <c r="V53" s="213">
        <f t="shared" si="15"/>
        <v>10.546875</v>
      </c>
      <c r="W53" s="106">
        <f>IF(V53&gt;=10,30,SUM(#REF!+#REF!+#REF!+#REF!+#REF!+#REF!+#REF!))</f>
        <v>30</v>
      </c>
      <c r="X53" s="139" t="str">
        <f t="shared" si="13"/>
        <v>Sem 1 Acquis</v>
      </c>
      <c r="Y53" s="102"/>
      <c r="Z53" s="33">
        <f t="shared" si="6"/>
        <v>0</v>
      </c>
      <c r="AA53" s="47"/>
      <c r="AB53" s="135"/>
      <c r="AC53" s="47"/>
      <c r="AD53" s="47"/>
      <c r="AE53" s="33">
        <f t="shared" si="7"/>
        <v>0</v>
      </c>
      <c r="AF53" s="135"/>
      <c r="AG53" s="135"/>
      <c r="AH53" s="33">
        <f t="shared" si="8"/>
        <v>0</v>
      </c>
      <c r="AI53" s="118"/>
      <c r="AJ53" s="118"/>
      <c r="AK53" s="118"/>
      <c r="AL53" s="33">
        <f t="shared" si="9"/>
        <v>0</v>
      </c>
      <c r="AM53" s="47"/>
      <c r="AN53" s="135"/>
      <c r="AO53" s="105">
        <f t="shared" si="11"/>
        <v>0</v>
      </c>
      <c r="AP53" s="106">
        <f t="shared" si="12"/>
        <v>5.2734375</v>
      </c>
      <c r="AQ53" s="34" t="str">
        <f t="shared" si="10"/>
        <v>Rattrapge</v>
      </c>
      <c r="AR53" s="68" t="e">
        <f>W53+#REF!</f>
        <v>#REF!</v>
      </c>
    </row>
    <row r="54" spans="1:44" ht="24.95" customHeight="1">
      <c r="A54" s="35">
        <v>46</v>
      </c>
      <c r="B54" s="96" t="s">
        <v>305</v>
      </c>
      <c r="C54" s="96" t="s">
        <v>306</v>
      </c>
      <c r="D54" s="109" t="s">
        <v>307</v>
      </c>
      <c r="E54" s="116" t="s">
        <v>698</v>
      </c>
      <c r="F54" s="116" t="s">
        <v>699</v>
      </c>
      <c r="G54" s="78">
        <f t="shared" si="2"/>
        <v>14.625</v>
      </c>
      <c r="H54" s="47">
        <v>13.25</v>
      </c>
      <c r="I54" s="125">
        <v>15.25</v>
      </c>
      <c r="J54" s="47">
        <v>15.5</v>
      </c>
      <c r="K54" s="47">
        <v>14.75</v>
      </c>
      <c r="L54" s="33">
        <f t="shared" si="3"/>
        <v>13.833333333333334</v>
      </c>
      <c r="M54" s="125">
        <v>14.75</v>
      </c>
      <c r="N54" s="125">
        <v>12</v>
      </c>
      <c r="O54" s="33">
        <f t="shared" si="14"/>
        <v>14</v>
      </c>
      <c r="P54" s="125"/>
      <c r="Q54" s="125">
        <v>14</v>
      </c>
      <c r="R54" s="125"/>
      <c r="S54" s="33">
        <f t="shared" si="4"/>
        <v>12.75</v>
      </c>
      <c r="T54" s="47">
        <v>14</v>
      </c>
      <c r="U54" s="47">
        <v>11.5</v>
      </c>
      <c r="V54" s="213">
        <f t="shared" si="15"/>
        <v>14.203125</v>
      </c>
      <c r="W54" s="106">
        <f>IF(V54&gt;=10,30,SUM(#REF!+#REF!+#REF!+#REF!+#REF!+#REF!+#REF!))</f>
        <v>30</v>
      </c>
      <c r="X54" s="139" t="str">
        <f t="shared" si="13"/>
        <v>Sem 1 Acquis</v>
      </c>
      <c r="Y54" s="102"/>
      <c r="Z54" s="33">
        <f t="shared" si="6"/>
        <v>0</v>
      </c>
      <c r="AA54" s="47"/>
      <c r="AB54" s="135"/>
      <c r="AC54" s="47"/>
      <c r="AD54" s="47"/>
      <c r="AE54" s="33">
        <f t="shared" si="7"/>
        <v>0</v>
      </c>
      <c r="AF54" s="135"/>
      <c r="AG54" s="135"/>
      <c r="AH54" s="33">
        <f t="shared" si="8"/>
        <v>0</v>
      </c>
      <c r="AI54" s="118"/>
      <c r="AJ54" s="118"/>
      <c r="AK54" s="118"/>
      <c r="AL54" s="33">
        <f t="shared" si="9"/>
        <v>0</v>
      </c>
      <c r="AM54" s="47"/>
      <c r="AN54" s="135"/>
      <c r="AO54" s="105">
        <f t="shared" si="11"/>
        <v>0</v>
      </c>
      <c r="AP54" s="106">
        <f t="shared" si="12"/>
        <v>7.1015625</v>
      </c>
      <c r="AQ54" s="34" t="str">
        <f t="shared" si="10"/>
        <v>Rattrapge</v>
      </c>
      <c r="AR54" s="68" t="e">
        <f>W54+#REF!</f>
        <v>#REF!</v>
      </c>
    </row>
    <row r="55" spans="1:44" ht="24.95" customHeight="1">
      <c r="A55" s="35">
        <v>47</v>
      </c>
      <c r="B55" s="96" t="s">
        <v>308</v>
      </c>
      <c r="C55" s="96" t="s">
        <v>309</v>
      </c>
      <c r="D55" s="109" t="s">
        <v>310</v>
      </c>
      <c r="E55" s="116" t="s">
        <v>700</v>
      </c>
      <c r="F55" s="116" t="s">
        <v>701</v>
      </c>
      <c r="G55" s="78">
        <f t="shared" si="2"/>
        <v>13.15</v>
      </c>
      <c r="H55" s="47">
        <v>10.75</v>
      </c>
      <c r="I55" s="125">
        <v>16.75</v>
      </c>
      <c r="J55" s="47">
        <v>12.75</v>
      </c>
      <c r="K55" s="47">
        <v>13.75</v>
      </c>
      <c r="L55" s="33">
        <f t="shared" si="3"/>
        <v>11.833333333333334</v>
      </c>
      <c r="M55" s="150">
        <v>12.5</v>
      </c>
      <c r="N55" s="125">
        <v>10.5</v>
      </c>
      <c r="O55" s="33">
        <f t="shared" si="14"/>
        <v>10.5</v>
      </c>
      <c r="P55" s="125"/>
      <c r="Q55" s="125">
        <v>10.5</v>
      </c>
      <c r="R55" s="125"/>
      <c r="S55" s="33">
        <f t="shared" si="4"/>
        <v>13.75</v>
      </c>
      <c r="T55" s="47">
        <v>15</v>
      </c>
      <c r="U55" s="47">
        <v>12.5</v>
      </c>
      <c r="V55" s="213">
        <f t="shared" si="15"/>
        <v>12.8125</v>
      </c>
      <c r="W55" s="106">
        <f>IF(V55&gt;=10,30,SUM(#REF!+#REF!+#REF!+#REF!+#REF!+#REF!+#REF!))</f>
        <v>30</v>
      </c>
      <c r="X55" s="139" t="str">
        <f t="shared" si="13"/>
        <v>Sem 1 Acquis</v>
      </c>
      <c r="Y55" s="102"/>
      <c r="Z55" s="33">
        <f t="shared" si="6"/>
        <v>0</v>
      </c>
      <c r="AA55" s="47"/>
      <c r="AB55" s="135"/>
      <c r="AC55" s="47"/>
      <c r="AD55" s="47"/>
      <c r="AE55" s="33">
        <f t="shared" si="7"/>
        <v>7.333333333333333</v>
      </c>
      <c r="AF55" s="135">
        <v>11</v>
      </c>
      <c r="AG55" s="135"/>
      <c r="AH55" s="33">
        <f t="shared" si="8"/>
        <v>0</v>
      </c>
      <c r="AI55" s="118"/>
      <c r="AJ55" s="118"/>
      <c r="AK55" s="118"/>
      <c r="AL55" s="33">
        <f t="shared" si="9"/>
        <v>0</v>
      </c>
      <c r="AM55" s="47"/>
      <c r="AN55" s="135"/>
      <c r="AO55" s="105">
        <f t="shared" si="11"/>
        <v>1.375</v>
      </c>
      <c r="AP55" s="106">
        <f t="shared" si="12"/>
        <v>7.09375</v>
      </c>
      <c r="AQ55" s="34" t="str">
        <f t="shared" si="10"/>
        <v>Rattrapge</v>
      </c>
      <c r="AR55" s="68" t="e">
        <f>W55+#REF!</f>
        <v>#REF!</v>
      </c>
    </row>
    <row r="56" spans="1:44" ht="24.95" customHeight="1">
      <c r="A56" s="35">
        <v>48</v>
      </c>
      <c r="B56" s="96" t="s">
        <v>311</v>
      </c>
      <c r="C56" s="96" t="s">
        <v>312</v>
      </c>
      <c r="D56" s="109" t="s">
        <v>313</v>
      </c>
      <c r="E56" s="116" t="s">
        <v>702</v>
      </c>
      <c r="F56" s="116" t="s">
        <v>654</v>
      </c>
      <c r="G56" s="78">
        <f t="shared" si="2"/>
        <v>9.75</v>
      </c>
      <c r="H56" s="47">
        <v>10</v>
      </c>
      <c r="I56" s="125">
        <v>8.25</v>
      </c>
      <c r="J56" s="47">
        <v>11.5</v>
      </c>
      <c r="K56" s="47">
        <v>8.25</v>
      </c>
      <c r="L56" s="33">
        <f t="shared" si="3"/>
        <v>8</v>
      </c>
      <c r="M56" s="125">
        <v>9.75</v>
      </c>
      <c r="N56" s="125">
        <v>4.5</v>
      </c>
      <c r="O56" s="33">
        <f t="shared" si="14"/>
        <v>7</v>
      </c>
      <c r="P56" s="125"/>
      <c r="Q56" s="125">
        <v>7</v>
      </c>
      <c r="R56" s="125"/>
      <c r="S56" s="33">
        <f t="shared" si="4"/>
        <v>6.5</v>
      </c>
      <c r="T56" s="47">
        <v>13</v>
      </c>
      <c r="U56" s="47"/>
      <c r="V56" s="33">
        <f t="shared" si="15"/>
        <v>8.84375</v>
      </c>
      <c r="W56" s="106" t="e">
        <f>IF(V56&gt;=10,30,SUM(#REF!+#REF!+#REF!+#REF!+#REF!+#REF!+#REF!))</f>
        <v>#REF!</v>
      </c>
      <c r="X56" s="139" t="str">
        <f t="shared" si="13"/>
        <v/>
      </c>
      <c r="Y56" s="102"/>
      <c r="Z56" s="33">
        <f t="shared" si="6"/>
        <v>0</v>
      </c>
      <c r="AA56" s="47"/>
      <c r="AB56" s="135"/>
      <c r="AC56" s="47"/>
      <c r="AD56" s="47"/>
      <c r="AE56" s="33">
        <f t="shared" si="7"/>
        <v>0</v>
      </c>
      <c r="AF56" s="135"/>
      <c r="AG56" s="135"/>
      <c r="AH56" s="33">
        <f t="shared" si="8"/>
        <v>0</v>
      </c>
      <c r="AI56" s="118"/>
      <c r="AJ56" s="118"/>
      <c r="AK56" s="118"/>
      <c r="AL56" s="33">
        <f t="shared" si="9"/>
        <v>0</v>
      </c>
      <c r="AM56" s="47"/>
      <c r="AN56" s="135"/>
      <c r="AO56" s="105">
        <f t="shared" si="11"/>
        <v>0</v>
      </c>
      <c r="AP56" s="106">
        <f t="shared" si="12"/>
        <v>4.421875</v>
      </c>
      <c r="AQ56" s="34" t="str">
        <f t="shared" si="10"/>
        <v>Rattrapge</v>
      </c>
      <c r="AR56" s="68" t="e">
        <f>W56+#REF!</f>
        <v>#REF!</v>
      </c>
    </row>
    <row r="57" spans="1:44" ht="24.95" customHeight="1">
      <c r="A57" s="35">
        <v>49</v>
      </c>
      <c r="B57" s="96" t="s">
        <v>314</v>
      </c>
      <c r="C57" s="96" t="s">
        <v>315</v>
      </c>
      <c r="D57" s="109" t="s">
        <v>316</v>
      </c>
      <c r="E57" s="116" t="s">
        <v>703</v>
      </c>
      <c r="F57" s="116" t="s">
        <v>654</v>
      </c>
      <c r="G57" s="78">
        <f t="shared" si="2"/>
        <v>12.05</v>
      </c>
      <c r="H57" s="47">
        <v>10</v>
      </c>
      <c r="I57" s="125">
        <v>9.25</v>
      </c>
      <c r="J57" s="47">
        <v>14</v>
      </c>
      <c r="K57" s="47">
        <v>15</v>
      </c>
      <c r="L57" s="33">
        <f t="shared" si="3"/>
        <v>10.333333333333334</v>
      </c>
      <c r="M57" s="125">
        <v>11.25</v>
      </c>
      <c r="N57" s="125">
        <v>8.5</v>
      </c>
      <c r="O57" s="33">
        <f t="shared" si="14"/>
        <v>10.5</v>
      </c>
      <c r="P57" s="125"/>
      <c r="Q57" s="125">
        <v>10.5</v>
      </c>
      <c r="R57" s="125"/>
      <c r="S57" s="33">
        <f t="shared" si="4"/>
        <v>12.5</v>
      </c>
      <c r="T57" s="47">
        <v>14</v>
      </c>
      <c r="U57" s="150">
        <v>11</v>
      </c>
      <c r="V57" s="213">
        <f t="shared" si="15"/>
        <v>11.6875</v>
      </c>
      <c r="W57" s="106">
        <f>IF(V57&gt;=10,30,SUM(#REF!+#REF!+#REF!+#REF!+#REF!+#REF!+#REF!))</f>
        <v>30</v>
      </c>
      <c r="X57" s="139" t="str">
        <f t="shared" si="13"/>
        <v>Sem 1 Acquis</v>
      </c>
      <c r="Y57" s="102"/>
      <c r="Z57" s="33">
        <f t="shared" si="6"/>
        <v>0</v>
      </c>
      <c r="AA57" s="47"/>
      <c r="AB57" s="135"/>
      <c r="AC57" s="47"/>
      <c r="AD57" s="47"/>
      <c r="AE57" s="33">
        <f t="shared" si="7"/>
        <v>7.333333333333333</v>
      </c>
      <c r="AF57" s="135">
        <v>11</v>
      </c>
      <c r="AG57" s="135"/>
      <c r="AH57" s="33">
        <f t="shared" si="8"/>
        <v>0</v>
      </c>
      <c r="AI57" s="118"/>
      <c r="AJ57" s="118"/>
      <c r="AK57" s="118"/>
      <c r="AL57" s="33">
        <f t="shared" si="9"/>
        <v>7</v>
      </c>
      <c r="AM57" s="47"/>
      <c r="AN57" s="135">
        <v>14</v>
      </c>
      <c r="AO57" s="105">
        <f t="shared" si="11"/>
        <v>2.25</v>
      </c>
      <c r="AP57" s="106">
        <f t="shared" si="12"/>
        <v>6.96875</v>
      </c>
      <c r="AQ57" s="34" t="str">
        <f t="shared" si="10"/>
        <v>Rattrapge</v>
      </c>
      <c r="AR57" s="68" t="e">
        <f>W57+#REF!</f>
        <v>#REF!</v>
      </c>
    </row>
    <row r="58" spans="1:44" ht="24.95" customHeight="1">
      <c r="A58" s="35">
        <v>50</v>
      </c>
      <c r="B58" s="96" t="s">
        <v>317</v>
      </c>
      <c r="C58" s="96" t="s">
        <v>318</v>
      </c>
      <c r="D58" s="109" t="s">
        <v>319</v>
      </c>
      <c r="E58" s="116" t="s">
        <v>704</v>
      </c>
      <c r="F58" s="116" t="s">
        <v>656</v>
      </c>
      <c r="G58" s="78">
        <f t="shared" si="2"/>
        <v>13.074999999999999</v>
      </c>
      <c r="H58" s="47">
        <v>12.75</v>
      </c>
      <c r="I58" s="125">
        <v>13</v>
      </c>
      <c r="J58" s="47">
        <v>14</v>
      </c>
      <c r="K58" s="47">
        <v>12.25</v>
      </c>
      <c r="L58" s="33">
        <f t="shared" si="3"/>
        <v>12</v>
      </c>
      <c r="M58" s="125">
        <v>11.75</v>
      </c>
      <c r="N58" s="125">
        <v>12.5</v>
      </c>
      <c r="O58" s="33">
        <f t="shared" si="14"/>
        <v>13.5</v>
      </c>
      <c r="P58" s="125"/>
      <c r="Q58" s="125">
        <v>13.5</v>
      </c>
      <c r="R58" s="125"/>
      <c r="S58" s="33">
        <f t="shared" si="4"/>
        <v>15</v>
      </c>
      <c r="T58" s="47">
        <v>18</v>
      </c>
      <c r="U58" s="125">
        <v>12</v>
      </c>
      <c r="V58" s="213">
        <f t="shared" si="15"/>
        <v>13.140625</v>
      </c>
      <c r="W58" s="106">
        <f>IF(V58&gt;=10,30,SUM(#REF!+#REF!+#REF!+#REF!+#REF!+#REF!+#REF!))</f>
        <v>30</v>
      </c>
      <c r="X58" s="139" t="str">
        <f t="shared" si="13"/>
        <v>Sem 1 Acquis</v>
      </c>
      <c r="Y58" s="102"/>
      <c r="Z58" s="33">
        <f t="shared" si="6"/>
        <v>0</v>
      </c>
      <c r="AA58" s="47"/>
      <c r="AB58" s="135"/>
      <c r="AC58" s="47"/>
      <c r="AD58" s="47"/>
      <c r="AE58" s="33">
        <f t="shared" si="7"/>
        <v>0</v>
      </c>
      <c r="AF58" s="135"/>
      <c r="AG58" s="135"/>
      <c r="AH58" s="33">
        <f t="shared" si="8"/>
        <v>0</v>
      </c>
      <c r="AI58" s="118"/>
      <c r="AJ58" s="118"/>
      <c r="AK58" s="118"/>
      <c r="AL58" s="33">
        <f t="shared" si="9"/>
        <v>0</v>
      </c>
      <c r="AM58" s="47"/>
      <c r="AN58" s="135"/>
      <c r="AO58" s="105">
        <f t="shared" si="11"/>
        <v>0</v>
      </c>
      <c r="AP58" s="106">
        <f t="shared" si="12"/>
        <v>6.5703125</v>
      </c>
      <c r="AQ58" s="34" t="str">
        <f t="shared" si="10"/>
        <v>Rattrapge</v>
      </c>
      <c r="AR58" s="68" t="e">
        <f>W58+#REF!</f>
        <v>#REF!</v>
      </c>
    </row>
    <row r="59" spans="1:44" ht="24.95" customHeight="1">
      <c r="A59" s="35">
        <v>51</v>
      </c>
      <c r="B59" s="96" t="s">
        <v>320</v>
      </c>
      <c r="C59" s="96" t="s">
        <v>321</v>
      </c>
      <c r="D59" s="109" t="s">
        <v>322</v>
      </c>
      <c r="E59" s="116" t="s">
        <v>705</v>
      </c>
      <c r="F59" s="116" t="s">
        <v>654</v>
      </c>
      <c r="G59" s="78">
        <f t="shared" si="2"/>
        <v>11.375</v>
      </c>
      <c r="H59" s="47">
        <v>9</v>
      </c>
      <c r="I59" s="125">
        <v>12.75</v>
      </c>
      <c r="J59" s="47">
        <v>12.25</v>
      </c>
      <c r="K59" s="47">
        <v>12.25</v>
      </c>
      <c r="L59" s="33">
        <f t="shared" si="3"/>
        <v>10.5</v>
      </c>
      <c r="M59" s="125">
        <v>11.75</v>
      </c>
      <c r="N59" s="125">
        <v>8</v>
      </c>
      <c r="O59" s="33">
        <f t="shared" si="14"/>
        <v>9</v>
      </c>
      <c r="P59" s="125"/>
      <c r="Q59" s="125">
        <v>9</v>
      </c>
      <c r="R59" s="125"/>
      <c r="S59" s="33">
        <f t="shared" si="4"/>
        <v>12</v>
      </c>
      <c r="T59" s="47">
        <v>14</v>
      </c>
      <c r="U59" s="125">
        <v>10</v>
      </c>
      <c r="V59" s="213">
        <f t="shared" si="15"/>
        <v>11.140625</v>
      </c>
      <c r="W59" s="106">
        <f>IF(V59&gt;=10,30,SUM(#REF!+#REF!+#REF!+#REF!+#REF!+#REF!+#REF!))</f>
        <v>30</v>
      </c>
      <c r="X59" s="139" t="str">
        <f t="shared" si="13"/>
        <v>Sem 1 Acquis</v>
      </c>
      <c r="Y59" s="102"/>
      <c r="Z59" s="33">
        <f t="shared" si="6"/>
        <v>0</v>
      </c>
      <c r="AA59" s="47"/>
      <c r="AB59" s="135"/>
      <c r="AC59" s="47"/>
      <c r="AD59" s="47"/>
      <c r="AE59" s="33">
        <f t="shared" si="7"/>
        <v>7.5</v>
      </c>
      <c r="AF59" s="135">
        <v>11.25</v>
      </c>
      <c r="AG59" s="135"/>
      <c r="AH59" s="33">
        <f t="shared" si="8"/>
        <v>0</v>
      </c>
      <c r="AI59" s="118"/>
      <c r="AJ59" s="118"/>
      <c r="AK59" s="118"/>
      <c r="AL59" s="33">
        <f t="shared" si="9"/>
        <v>6.5</v>
      </c>
      <c r="AM59" s="47"/>
      <c r="AN59" s="135">
        <v>13</v>
      </c>
      <c r="AO59" s="105">
        <f t="shared" si="11"/>
        <v>2.21875</v>
      </c>
      <c r="AP59" s="106">
        <f t="shared" si="12"/>
        <v>6.6796875</v>
      </c>
      <c r="AQ59" s="34" t="str">
        <f t="shared" si="10"/>
        <v>Rattrapge</v>
      </c>
      <c r="AR59" s="68" t="e">
        <f>W59+#REF!</f>
        <v>#REF!</v>
      </c>
    </row>
    <row r="60" spans="1:44" ht="24.95" customHeight="1">
      <c r="A60" s="35">
        <v>52</v>
      </c>
      <c r="B60" s="96" t="s">
        <v>323</v>
      </c>
      <c r="C60" s="96" t="s">
        <v>324</v>
      </c>
      <c r="D60" s="109" t="s">
        <v>325</v>
      </c>
      <c r="E60" s="116" t="s">
        <v>706</v>
      </c>
      <c r="F60" s="116" t="s">
        <v>707</v>
      </c>
      <c r="G60" s="78">
        <f t="shared" si="2"/>
        <v>0</v>
      </c>
      <c r="H60" s="47"/>
      <c r="I60" s="125"/>
      <c r="J60" s="47"/>
      <c r="K60" s="47"/>
      <c r="L60" s="33">
        <f t="shared" si="3"/>
        <v>11.833333333333334</v>
      </c>
      <c r="M60" s="150">
        <v>12</v>
      </c>
      <c r="N60" s="150">
        <v>11.5</v>
      </c>
      <c r="O60" s="33">
        <f t="shared" si="14"/>
        <v>0</v>
      </c>
      <c r="P60" s="125"/>
      <c r="Q60" s="125"/>
      <c r="R60" s="125"/>
      <c r="S60" s="33">
        <f t="shared" si="4"/>
        <v>5.25</v>
      </c>
      <c r="T60" s="47"/>
      <c r="U60" s="150">
        <v>10.5</v>
      </c>
      <c r="V60" s="33">
        <f t="shared" si="15"/>
        <v>2.875</v>
      </c>
      <c r="W60" s="106" t="e">
        <f>IF(V60&gt;=10,30,SUM(#REF!+#REF!+#REF!+#REF!+#REF!+#REF!+#REF!))</f>
        <v>#REF!</v>
      </c>
      <c r="X60" s="139" t="str">
        <f t="shared" si="13"/>
        <v/>
      </c>
      <c r="Y60" s="102"/>
      <c r="Z60" s="33">
        <f t="shared" si="6"/>
        <v>0</v>
      </c>
      <c r="AA60" s="47"/>
      <c r="AB60" s="135"/>
      <c r="AC60" s="47"/>
      <c r="AD60" s="47"/>
      <c r="AE60" s="33">
        <f t="shared" si="7"/>
        <v>11.219999999999999</v>
      </c>
      <c r="AF60" s="135">
        <v>11.83</v>
      </c>
      <c r="AG60" s="135">
        <v>10</v>
      </c>
      <c r="AH60" s="33">
        <f t="shared" si="8"/>
        <v>0</v>
      </c>
      <c r="AI60" s="118"/>
      <c r="AJ60" s="118"/>
      <c r="AK60" s="118"/>
      <c r="AL60" s="33">
        <f t="shared" si="9"/>
        <v>8.5</v>
      </c>
      <c r="AM60" s="47"/>
      <c r="AN60" s="135">
        <v>17</v>
      </c>
      <c r="AO60" s="105">
        <f t="shared" si="11"/>
        <v>3.1662499999999998</v>
      </c>
      <c r="AP60" s="106">
        <f t="shared" si="12"/>
        <v>3.0206249999999999</v>
      </c>
      <c r="AQ60" s="34" t="str">
        <f t="shared" si="10"/>
        <v>Rattrapge</v>
      </c>
      <c r="AR60" s="68" t="e">
        <f>W60+#REF!</f>
        <v>#REF!</v>
      </c>
    </row>
    <row r="61" spans="1:44" ht="24.95" customHeight="1">
      <c r="A61" s="35">
        <v>53</v>
      </c>
      <c r="B61" s="96" t="s">
        <v>326</v>
      </c>
      <c r="C61" s="96" t="s">
        <v>327</v>
      </c>
      <c r="D61" s="109" t="s">
        <v>328</v>
      </c>
      <c r="E61" s="116" t="s">
        <v>708</v>
      </c>
      <c r="F61" s="116" t="s">
        <v>654</v>
      </c>
      <c r="G61" s="78">
        <f t="shared" si="2"/>
        <v>10.925000000000001</v>
      </c>
      <c r="H61" s="47">
        <v>11</v>
      </c>
      <c r="I61" s="125">
        <v>12.5</v>
      </c>
      <c r="J61" s="47">
        <v>10.75</v>
      </c>
      <c r="K61" s="47">
        <v>9.5</v>
      </c>
      <c r="L61" s="33">
        <f t="shared" si="3"/>
        <v>11.333333333333334</v>
      </c>
      <c r="M61" s="125">
        <v>11.5</v>
      </c>
      <c r="N61" s="125">
        <v>11</v>
      </c>
      <c r="O61" s="33">
        <f t="shared" si="14"/>
        <v>14</v>
      </c>
      <c r="P61" s="125"/>
      <c r="Q61" s="125">
        <v>14</v>
      </c>
      <c r="R61" s="125"/>
      <c r="S61" s="33">
        <f t="shared" si="4"/>
        <v>11.5</v>
      </c>
      <c r="T61" s="47">
        <v>12</v>
      </c>
      <c r="U61" s="47">
        <v>11</v>
      </c>
      <c r="V61" s="213">
        <f t="shared" si="15"/>
        <v>11.265625</v>
      </c>
      <c r="W61" s="106">
        <f>IF(V61&gt;=10,30,SUM(#REF!+#REF!+#REF!+#REF!+#REF!+#REF!+#REF!))</f>
        <v>30</v>
      </c>
      <c r="X61" s="139" t="str">
        <f t="shared" si="13"/>
        <v>Sem 1 Acquis</v>
      </c>
      <c r="Y61" s="102"/>
      <c r="Z61" s="33">
        <f t="shared" si="6"/>
        <v>0</v>
      </c>
      <c r="AA61" s="47"/>
      <c r="AB61" s="135"/>
      <c r="AC61" s="47"/>
      <c r="AD61" s="47"/>
      <c r="AE61" s="33">
        <f t="shared" si="7"/>
        <v>0</v>
      </c>
      <c r="AF61" s="135"/>
      <c r="AG61" s="135"/>
      <c r="AH61" s="33">
        <f t="shared" si="8"/>
        <v>0</v>
      </c>
      <c r="AI61" s="118"/>
      <c r="AJ61" s="118"/>
      <c r="AK61" s="118"/>
      <c r="AL61" s="33">
        <f t="shared" si="9"/>
        <v>0</v>
      </c>
      <c r="AM61" s="47"/>
      <c r="AN61" s="135"/>
      <c r="AO61" s="105">
        <f t="shared" si="11"/>
        <v>0</v>
      </c>
      <c r="AP61" s="106">
        <f t="shared" si="12"/>
        <v>5.6328125</v>
      </c>
      <c r="AQ61" s="34" t="str">
        <f t="shared" si="10"/>
        <v>Rattrapge</v>
      </c>
      <c r="AR61" s="68" t="e">
        <f>W61+#REF!</f>
        <v>#REF!</v>
      </c>
    </row>
    <row r="62" spans="1:44" s="80" customFormat="1" ht="24.95" customHeight="1">
      <c r="A62" s="35">
        <v>54</v>
      </c>
      <c r="B62" s="96" t="s">
        <v>329</v>
      </c>
      <c r="C62" s="96" t="s">
        <v>330</v>
      </c>
      <c r="D62" s="109" t="s">
        <v>331</v>
      </c>
      <c r="E62" s="116" t="s">
        <v>709</v>
      </c>
      <c r="F62" s="116" t="s">
        <v>637</v>
      </c>
      <c r="G62" s="78">
        <f t="shared" si="2"/>
        <v>13.136000000000001</v>
      </c>
      <c r="H62" s="98">
        <v>11.37</v>
      </c>
      <c r="I62" s="125">
        <v>17.5</v>
      </c>
      <c r="J62" s="98">
        <v>14.25</v>
      </c>
      <c r="K62" s="98">
        <v>9.75</v>
      </c>
      <c r="L62" s="33">
        <f t="shared" si="3"/>
        <v>11.833333333333334</v>
      </c>
      <c r="M62" s="125">
        <v>12.5</v>
      </c>
      <c r="N62" s="125">
        <v>10.5</v>
      </c>
      <c r="O62" s="33">
        <f t="shared" si="14"/>
        <v>12</v>
      </c>
      <c r="P62" s="125"/>
      <c r="Q62" s="125">
        <v>12</v>
      </c>
      <c r="R62" s="125"/>
      <c r="S62" s="33">
        <f t="shared" si="4"/>
        <v>13.75</v>
      </c>
      <c r="T62" s="98">
        <v>15</v>
      </c>
      <c r="U62" s="98">
        <v>12.5</v>
      </c>
      <c r="V62" s="213">
        <f t="shared" si="15"/>
        <v>12.897500000000001</v>
      </c>
      <c r="W62" s="154"/>
      <c r="X62" s="139" t="str">
        <f t="shared" si="13"/>
        <v>Sem 1 Acquis</v>
      </c>
      <c r="Y62" s="112"/>
      <c r="Z62" s="33">
        <f t="shared" si="6"/>
        <v>0</v>
      </c>
      <c r="AA62" s="98"/>
      <c r="AB62" s="135"/>
      <c r="AC62" s="98"/>
      <c r="AD62" s="98"/>
      <c r="AE62" s="33">
        <f t="shared" si="7"/>
        <v>0</v>
      </c>
      <c r="AF62" s="135"/>
      <c r="AG62" s="135"/>
      <c r="AH62" s="33">
        <f t="shared" si="8"/>
        <v>0</v>
      </c>
      <c r="AI62" s="118"/>
      <c r="AJ62" s="118"/>
      <c r="AK62" s="118"/>
      <c r="AL62" s="33">
        <f t="shared" si="9"/>
        <v>0</v>
      </c>
      <c r="AM62" s="98"/>
      <c r="AN62" s="135"/>
      <c r="AO62" s="105">
        <f t="shared" si="11"/>
        <v>0</v>
      </c>
      <c r="AP62" s="106">
        <f t="shared" si="12"/>
        <v>6.4487500000000004</v>
      </c>
      <c r="AQ62" s="34" t="str">
        <f t="shared" si="10"/>
        <v>Rattrapge</v>
      </c>
      <c r="AR62" s="79"/>
    </row>
    <row r="63" spans="1:44" ht="24.95" customHeight="1">
      <c r="A63" s="35">
        <v>55</v>
      </c>
      <c r="B63" s="96" t="s">
        <v>332</v>
      </c>
      <c r="C63" s="96" t="s">
        <v>333</v>
      </c>
      <c r="D63" s="109" t="s">
        <v>334</v>
      </c>
      <c r="E63" s="116" t="s">
        <v>710</v>
      </c>
      <c r="F63" s="116" t="s">
        <v>697</v>
      </c>
      <c r="G63" s="78">
        <f t="shared" si="2"/>
        <v>10.95</v>
      </c>
      <c r="H63" s="99">
        <v>10.75</v>
      </c>
      <c r="I63" s="126">
        <v>12.75</v>
      </c>
      <c r="J63" s="99">
        <v>10.25</v>
      </c>
      <c r="K63" s="99">
        <v>10.5</v>
      </c>
      <c r="L63" s="33">
        <f t="shared" si="3"/>
        <v>11.333333333333334</v>
      </c>
      <c r="M63" s="126">
        <v>12</v>
      </c>
      <c r="N63" s="126">
        <v>10</v>
      </c>
      <c r="O63" s="33">
        <f t="shared" si="14"/>
        <v>14</v>
      </c>
      <c r="P63" s="126"/>
      <c r="Q63" s="145">
        <v>14</v>
      </c>
      <c r="R63" s="126"/>
      <c r="S63" s="33">
        <f t="shared" si="4"/>
        <v>11.5</v>
      </c>
      <c r="T63" s="99">
        <v>13</v>
      </c>
      <c r="U63" s="99">
        <v>10</v>
      </c>
      <c r="V63" s="213">
        <f t="shared" si="15"/>
        <v>11.28125</v>
      </c>
      <c r="W63" s="155"/>
      <c r="X63" s="139" t="str">
        <f t="shared" si="13"/>
        <v>Sem 1 Acquis</v>
      </c>
      <c r="Y63" s="112"/>
      <c r="Z63" s="33">
        <f t="shared" si="6"/>
        <v>0</v>
      </c>
      <c r="AA63" s="99"/>
      <c r="AB63" s="136"/>
      <c r="AC63" s="99"/>
      <c r="AD63" s="99"/>
      <c r="AE63" s="33">
        <f t="shared" si="7"/>
        <v>0</v>
      </c>
      <c r="AF63" s="136"/>
      <c r="AG63" s="136"/>
      <c r="AH63" s="33">
        <f t="shared" si="8"/>
        <v>0</v>
      </c>
      <c r="AI63" s="117"/>
      <c r="AJ63" s="117"/>
      <c r="AK63" s="117"/>
      <c r="AL63" s="33">
        <f t="shared" si="9"/>
        <v>0</v>
      </c>
      <c r="AM63" s="99"/>
      <c r="AN63" s="136"/>
      <c r="AO63" s="105">
        <f t="shared" si="11"/>
        <v>0</v>
      </c>
      <c r="AP63" s="106">
        <f t="shared" si="12"/>
        <v>5.640625</v>
      </c>
      <c r="AQ63" s="34" t="str">
        <f t="shared" si="10"/>
        <v>Rattrapge</v>
      </c>
    </row>
    <row r="64" spans="1:44" ht="24.95" customHeight="1">
      <c r="A64" s="35">
        <v>56</v>
      </c>
      <c r="B64" s="96" t="s">
        <v>335</v>
      </c>
      <c r="C64" s="96" t="s">
        <v>336</v>
      </c>
      <c r="D64" s="109" t="s">
        <v>295</v>
      </c>
      <c r="E64" s="116" t="s">
        <v>711</v>
      </c>
      <c r="F64" s="116" t="s">
        <v>656</v>
      </c>
      <c r="G64" s="78">
        <f t="shared" si="2"/>
        <v>10.35</v>
      </c>
      <c r="H64" s="99">
        <v>10</v>
      </c>
      <c r="I64" s="126">
        <v>10</v>
      </c>
      <c r="J64" s="99">
        <v>11</v>
      </c>
      <c r="K64" s="99">
        <v>10.25</v>
      </c>
      <c r="L64" s="33">
        <f t="shared" si="3"/>
        <v>10.166666666666666</v>
      </c>
      <c r="M64" s="126">
        <v>11.25</v>
      </c>
      <c r="N64" s="126">
        <v>8</v>
      </c>
      <c r="O64" s="33">
        <f t="shared" si="14"/>
        <v>10</v>
      </c>
      <c r="P64" s="126"/>
      <c r="Q64" s="145">
        <v>10</v>
      </c>
      <c r="R64" s="126"/>
      <c r="S64" s="33">
        <f t="shared" si="4"/>
        <v>10.5</v>
      </c>
      <c r="T64" s="99">
        <v>11</v>
      </c>
      <c r="U64" s="99">
        <v>10</v>
      </c>
      <c r="V64" s="213">
        <f t="shared" si="15"/>
        <v>10.3125</v>
      </c>
      <c r="W64" s="155"/>
      <c r="X64" s="139" t="str">
        <f t="shared" si="13"/>
        <v>Sem 1 Acquis</v>
      </c>
      <c r="Y64" s="112"/>
      <c r="Z64" s="33">
        <f t="shared" si="6"/>
        <v>0</v>
      </c>
      <c r="AA64" s="99"/>
      <c r="AB64" s="136"/>
      <c r="AC64" s="99"/>
      <c r="AD64" s="99"/>
      <c r="AE64" s="33">
        <f t="shared" si="7"/>
        <v>0</v>
      </c>
      <c r="AF64" s="136"/>
      <c r="AG64" s="136"/>
      <c r="AH64" s="33">
        <f t="shared" si="8"/>
        <v>0</v>
      </c>
      <c r="AI64" s="117"/>
      <c r="AJ64" s="117"/>
      <c r="AK64" s="117"/>
      <c r="AL64" s="33">
        <f t="shared" si="9"/>
        <v>0</v>
      </c>
      <c r="AM64" s="99"/>
      <c r="AN64" s="136"/>
      <c r="AO64" s="105">
        <f t="shared" si="11"/>
        <v>0</v>
      </c>
      <c r="AP64" s="106">
        <f t="shared" si="12"/>
        <v>5.15625</v>
      </c>
      <c r="AQ64" s="34" t="str">
        <f t="shared" si="10"/>
        <v>Rattrapge</v>
      </c>
    </row>
    <row r="65" spans="1:43" ht="24.95" customHeight="1">
      <c r="A65" s="35">
        <v>57</v>
      </c>
      <c r="B65" s="96" t="s">
        <v>337</v>
      </c>
      <c r="C65" s="96" t="s">
        <v>338</v>
      </c>
      <c r="D65" s="109" t="s">
        <v>339</v>
      </c>
      <c r="E65" s="116" t="s">
        <v>712</v>
      </c>
      <c r="F65" s="116" t="s">
        <v>637</v>
      </c>
      <c r="G65" s="78">
        <f t="shared" si="2"/>
        <v>13.225</v>
      </c>
      <c r="H65" s="99">
        <v>12.25</v>
      </c>
      <c r="I65" s="126">
        <v>15</v>
      </c>
      <c r="J65" s="99">
        <v>14</v>
      </c>
      <c r="K65" s="99">
        <v>11.75</v>
      </c>
      <c r="L65" s="33">
        <f t="shared" si="3"/>
        <v>12.333333333333334</v>
      </c>
      <c r="M65" s="126">
        <v>13.5</v>
      </c>
      <c r="N65" s="126">
        <v>10</v>
      </c>
      <c r="O65" s="33">
        <f t="shared" si="14"/>
        <v>9.5</v>
      </c>
      <c r="P65" s="126"/>
      <c r="Q65" s="145">
        <v>9.5</v>
      </c>
      <c r="R65" s="126"/>
      <c r="S65" s="33">
        <f t="shared" si="4"/>
        <v>13.5</v>
      </c>
      <c r="T65" s="99">
        <v>14</v>
      </c>
      <c r="U65" s="99">
        <v>13</v>
      </c>
      <c r="V65" s="213">
        <f t="shared" si="15"/>
        <v>12.859375</v>
      </c>
      <c r="W65" s="155"/>
      <c r="X65" s="139" t="str">
        <f t="shared" si="13"/>
        <v>Sem 1 Acquis</v>
      </c>
      <c r="Y65" s="112"/>
      <c r="Z65" s="33">
        <f t="shared" si="6"/>
        <v>0</v>
      </c>
      <c r="AA65" s="99"/>
      <c r="AB65" s="136"/>
      <c r="AC65" s="99"/>
      <c r="AD65" s="99"/>
      <c r="AE65" s="33">
        <f t="shared" si="7"/>
        <v>0</v>
      </c>
      <c r="AF65" s="136"/>
      <c r="AG65" s="136"/>
      <c r="AH65" s="33">
        <f t="shared" si="8"/>
        <v>0</v>
      </c>
      <c r="AI65" s="117"/>
      <c r="AJ65" s="117"/>
      <c r="AK65" s="117"/>
      <c r="AL65" s="33">
        <f t="shared" si="9"/>
        <v>0</v>
      </c>
      <c r="AM65" s="99"/>
      <c r="AN65" s="136"/>
      <c r="AO65" s="105">
        <f t="shared" si="11"/>
        <v>0</v>
      </c>
      <c r="AP65" s="106">
        <f t="shared" si="12"/>
        <v>6.4296875</v>
      </c>
      <c r="AQ65" s="34" t="str">
        <f t="shared" si="10"/>
        <v>Rattrapge</v>
      </c>
    </row>
    <row r="66" spans="1:43" ht="24.95" customHeight="1">
      <c r="A66" s="35">
        <v>58</v>
      </c>
      <c r="B66" s="96" t="s">
        <v>340</v>
      </c>
      <c r="C66" s="96" t="s">
        <v>341</v>
      </c>
      <c r="D66" s="109" t="s">
        <v>342</v>
      </c>
      <c r="E66" s="116" t="s">
        <v>713</v>
      </c>
      <c r="F66" s="116" t="s">
        <v>637</v>
      </c>
      <c r="G66" s="78">
        <f t="shared" si="2"/>
        <v>13.636000000000001</v>
      </c>
      <c r="H66" s="99">
        <v>14.62</v>
      </c>
      <c r="I66" s="126">
        <v>16.5</v>
      </c>
      <c r="J66" s="99">
        <v>14</v>
      </c>
      <c r="K66" s="99">
        <v>8.75</v>
      </c>
      <c r="L66" s="33">
        <f t="shared" si="3"/>
        <v>11.166666666666666</v>
      </c>
      <c r="M66" s="126">
        <v>10.75</v>
      </c>
      <c r="N66" s="126">
        <v>12</v>
      </c>
      <c r="O66" s="33">
        <f t="shared" si="14"/>
        <v>10.5</v>
      </c>
      <c r="P66" s="126"/>
      <c r="Q66" s="145">
        <v>10.5</v>
      </c>
      <c r="R66" s="126"/>
      <c r="S66" s="33">
        <f t="shared" si="4"/>
        <v>14</v>
      </c>
      <c r="T66" s="99">
        <v>14</v>
      </c>
      <c r="U66" s="99">
        <v>14</v>
      </c>
      <c r="V66" s="213">
        <f t="shared" si="15"/>
        <v>13.022500000000001</v>
      </c>
      <c r="W66" s="155"/>
      <c r="X66" s="139" t="str">
        <f t="shared" si="13"/>
        <v>Sem 1 Acquis</v>
      </c>
      <c r="Y66" s="112"/>
      <c r="Z66" s="33">
        <f t="shared" si="6"/>
        <v>0</v>
      </c>
      <c r="AA66" s="99"/>
      <c r="AB66" s="136"/>
      <c r="AC66" s="99"/>
      <c r="AD66" s="99"/>
      <c r="AE66" s="33">
        <f t="shared" si="7"/>
        <v>0</v>
      </c>
      <c r="AF66" s="136"/>
      <c r="AG66" s="136"/>
      <c r="AH66" s="33">
        <f t="shared" si="8"/>
        <v>0</v>
      </c>
      <c r="AI66" s="117"/>
      <c r="AJ66" s="117"/>
      <c r="AK66" s="117"/>
      <c r="AL66" s="33">
        <f t="shared" si="9"/>
        <v>0</v>
      </c>
      <c r="AM66" s="99"/>
      <c r="AN66" s="136"/>
      <c r="AO66" s="105">
        <f t="shared" si="11"/>
        <v>0</v>
      </c>
      <c r="AP66" s="106">
        <f t="shared" si="12"/>
        <v>6.5112500000000004</v>
      </c>
      <c r="AQ66" s="34" t="str">
        <f t="shared" si="10"/>
        <v>Rattrapge</v>
      </c>
    </row>
    <row r="67" spans="1:43" s="115" customFormat="1" ht="24.95" customHeight="1">
      <c r="A67" s="35">
        <v>59</v>
      </c>
      <c r="B67" s="96" t="s">
        <v>832</v>
      </c>
      <c r="C67" s="96" t="s">
        <v>714</v>
      </c>
      <c r="D67" s="109" t="s">
        <v>715</v>
      </c>
      <c r="E67" s="116" t="s">
        <v>716</v>
      </c>
      <c r="F67" s="116" t="s">
        <v>635</v>
      </c>
      <c r="G67" s="78">
        <f t="shared" si="2"/>
        <v>0</v>
      </c>
      <c r="H67" s="99">
        <v>0</v>
      </c>
      <c r="I67" s="126">
        <v>0</v>
      </c>
      <c r="J67" s="99">
        <v>0</v>
      </c>
      <c r="K67" s="99">
        <v>0</v>
      </c>
      <c r="L67" s="33">
        <v>0</v>
      </c>
      <c r="M67" s="126">
        <v>0</v>
      </c>
      <c r="N67" s="126">
        <v>0</v>
      </c>
      <c r="O67" s="33">
        <v>0</v>
      </c>
      <c r="P67" s="126"/>
      <c r="Q67" s="145">
        <v>0</v>
      </c>
      <c r="R67" s="126"/>
      <c r="S67" s="33">
        <v>0</v>
      </c>
      <c r="T67" s="99">
        <v>0</v>
      </c>
      <c r="U67" s="99">
        <v>0</v>
      </c>
      <c r="V67" s="33">
        <v>0</v>
      </c>
      <c r="W67" s="155"/>
      <c r="X67" s="139" t="str">
        <f t="shared" si="13"/>
        <v/>
      </c>
      <c r="Y67" s="112"/>
      <c r="Z67" s="33"/>
      <c r="AA67" s="99"/>
      <c r="AB67" s="136"/>
      <c r="AC67" s="99"/>
      <c r="AD67" s="99"/>
      <c r="AE67" s="33"/>
      <c r="AF67" s="136"/>
      <c r="AG67" s="136"/>
      <c r="AH67" s="33"/>
      <c r="AI67" s="117"/>
      <c r="AJ67" s="117"/>
      <c r="AK67" s="117"/>
      <c r="AL67" s="33"/>
      <c r="AM67" s="99"/>
      <c r="AN67" s="136"/>
      <c r="AO67" s="105"/>
      <c r="AP67" s="106"/>
      <c r="AQ67" s="34"/>
    </row>
    <row r="68" spans="1:43" ht="24.95" customHeight="1">
      <c r="A68" s="35">
        <v>60</v>
      </c>
      <c r="B68" s="96" t="s">
        <v>343</v>
      </c>
      <c r="C68" s="96" t="s">
        <v>344</v>
      </c>
      <c r="D68" s="109" t="s">
        <v>264</v>
      </c>
      <c r="E68" s="116" t="s">
        <v>717</v>
      </c>
      <c r="F68" s="116" t="s">
        <v>718</v>
      </c>
      <c r="G68" s="78">
        <f t="shared" si="2"/>
        <v>2.2000000000000002</v>
      </c>
      <c r="H68" s="99"/>
      <c r="I68" s="151">
        <v>11</v>
      </c>
      <c r="J68" s="99"/>
      <c r="K68" s="99"/>
      <c r="L68" s="33">
        <f t="shared" si="3"/>
        <v>4</v>
      </c>
      <c r="M68" s="126"/>
      <c r="N68" s="151">
        <v>12</v>
      </c>
      <c r="O68" s="33">
        <f t="shared" ref="O68:O98" si="16">(P68+Q68+R68)</f>
        <v>0</v>
      </c>
      <c r="P68" s="126"/>
      <c r="Q68" s="145"/>
      <c r="R68" s="126"/>
      <c r="S68" s="33">
        <f t="shared" si="4"/>
        <v>6.5</v>
      </c>
      <c r="T68" s="99">
        <v>0</v>
      </c>
      <c r="U68" s="151">
        <v>13</v>
      </c>
      <c r="V68" s="33">
        <f>((G68*10)+(L68*3)+(O68*1)+(S68*2))/16</f>
        <v>2.9375</v>
      </c>
      <c r="W68" s="155"/>
      <c r="X68" s="139" t="str">
        <f t="shared" si="13"/>
        <v/>
      </c>
      <c r="Y68" s="112"/>
      <c r="Z68" s="33">
        <f t="shared" si="6"/>
        <v>0</v>
      </c>
      <c r="AA68" s="99"/>
      <c r="AB68" s="136"/>
      <c r="AC68" s="99"/>
      <c r="AD68" s="99"/>
      <c r="AE68" s="33">
        <f t="shared" si="7"/>
        <v>12</v>
      </c>
      <c r="AF68" s="136">
        <v>12</v>
      </c>
      <c r="AG68" s="136">
        <v>12</v>
      </c>
      <c r="AH68" s="33">
        <f t="shared" si="8"/>
        <v>0</v>
      </c>
      <c r="AI68" s="117"/>
      <c r="AJ68" s="117"/>
      <c r="AK68" s="117"/>
      <c r="AL68" s="33">
        <f t="shared" si="9"/>
        <v>6.5</v>
      </c>
      <c r="AM68" s="99"/>
      <c r="AN68" s="136">
        <v>13</v>
      </c>
      <c r="AO68" s="105">
        <f t="shared" si="11"/>
        <v>3.0625</v>
      </c>
      <c r="AP68" s="106">
        <f t="shared" si="12"/>
        <v>3</v>
      </c>
      <c r="AQ68" s="34" t="str">
        <f t="shared" si="10"/>
        <v>Rattrapge</v>
      </c>
    </row>
    <row r="69" spans="1:43" ht="24.95" customHeight="1">
      <c r="A69" s="35">
        <v>61</v>
      </c>
      <c r="B69" s="96" t="s">
        <v>345</v>
      </c>
      <c r="C69" s="96" t="s">
        <v>346</v>
      </c>
      <c r="D69" s="109" t="s">
        <v>347</v>
      </c>
      <c r="E69" s="116" t="s">
        <v>646</v>
      </c>
      <c r="F69" s="116" t="s">
        <v>637</v>
      </c>
      <c r="G69" s="78">
        <f t="shared" si="2"/>
        <v>10.548999999999999</v>
      </c>
      <c r="H69" s="99">
        <v>10.25</v>
      </c>
      <c r="I69" s="126">
        <v>10.87</v>
      </c>
      <c r="J69" s="99">
        <v>11.5</v>
      </c>
      <c r="K69" s="99">
        <v>9.25</v>
      </c>
      <c r="L69" s="33">
        <f t="shared" si="3"/>
        <v>10.333333333333334</v>
      </c>
      <c r="M69" s="126">
        <v>9.75</v>
      </c>
      <c r="N69" s="126">
        <v>11.5</v>
      </c>
      <c r="O69" s="33">
        <f t="shared" si="16"/>
        <v>8</v>
      </c>
      <c r="P69" s="126"/>
      <c r="Q69" s="145">
        <v>8</v>
      </c>
      <c r="R69" s="126"/>
      <c r="S69" s="33">
        <f t="shared" si="4"/>
        <v>12.75</v>
      </c>
      <c r="T69" s="99">
        <v>14</v>
      </c>
      <c r="U69" s="126">
        <v>11.5</v>
      </c>
      <c r="V69" s="213">
        <f t="shared" ref="V69:V98" si="17">((G69*10)+(L69*3)+(O69*1)+(S69*2))/16</f>
        <v>10.624375000000001</v>
      </c>
      <c r="W69" s="155"/>
      <c r="X69" s="139" t="str">
        <f t="shared" si="13"/>
        <v>Sem 1 Acquis</v>
      </c>
      <c r="Y69" s="112"/>
      <c r="Z69" s="33">
        <f t="shared" si="6"/>
        <v>0</v>
      </c>
      <c r="AA69" s="99"/>
      <c r="AB69" s="136"/>
      <c r="AC69" s="99"/>
      <c r="AD69" s="99"/>
      <c r="AE69" s="33">
        <f t="shared" si="7"/>
        <v>0</v>
      </c>
      <c r="AF69" s="136"/>
      <c r="AG69" s="136"/>
      <c r="AH69" s="33">
        <f t="shared" si="8"/>
        <v>0</v>
      </c>
      <c r="AI69" s="117"/>
      <c r="AJ69" s="117"/>
      <c r="AK69" s="117"/>
      <c r="AL69" s="33">
        <f t="shared" si="9"/>
        <v>0</v>
      </c>
      <c r="AM69" s="99"/>
      <c r="AN69" s="136"/>
      <c r="AO69" s="105">
        <f t="shared" si="11"/>
        <v>0</v>
      </c>
      <c r="AP69" s="106">
        <f t="shared" si="12"/>
        <v>5.3121875000000003</v>
      </c>
      <c r="AQ69" s="34" t="str">
        <f t="shared" si="10"/>
        <v>Rattrapge</v>
      </c>
    </row>
    <row r="70" spans="1:43" ht="24.95" customHeight="1">
      <c r="A70" s="35">
        <v>62</v>
      </c>
      <c r="B70" s="96" t="s">
        <v>348</v>
      </c>
      <c r="C70" s="96" t="s">
        <v>349</v>
      </c>
      <c r="D70" s="109" t="s">
        <v>350</v>
      </c>
      <c r="E70" s="116" t="s">
        <v>719</v>
      </c>
      <c r="F70" s="116" t="s">
        <v>641</v>
      </c>
      <c r="G70" s="78">
        <f t="shared" si="2"/>
        <v>10.411</v>
      </c>
      <c r="H70" s="99">
        <v>10.119999999999999</v>
      </c>
      <c r="I70" s="126">
        <v>10.75</v>
      </c>
      <c r="J70" s="99">
        <v>10.75</v>
      </c>
      <c r="K70" s="99">
        <v>10</v>
      </c>
      <c r="L70" s="33">
        <f t="shared" si="3"/>
        <v>8.8333333333333339</v>
      </c>
      <c r="M70" s="126">
        <v>10</v>
      </c>
      <c r="N70" s="126">
        <v>6.5</v>
      </c>
      <c r="O70" s="33">
        <f t="shared" si="16"/>
        <v>9</v>
      </c>
      <c r="P70" s="126"/>
      <c r="Q70" s="145">
        <v>9</v>
      </c>
      <c r="R70" s="126"/>
      <c r="S70" s="33">
        <f t="shared" si="4"/>
        <v>13</v>
      </c>
      <c r="T70" s="99">
        <v>14</v>
      </c>
      <c r="U70" s="126">
        <v>12</v>
      </c>
      <c r="V70" s="213">
        <f t="shared" si="17"/>
        <v>10.350625000000001</v>
      </c>
      <c r="W70" s="155"/>
      <c r="X70" s="139" t="str">
        <f t="shared" si="13"/>
        <v>Sem 1 Acquis</v>
      </c>
      <c r="Y70" s="112"/>
      <c r="Z70" s="33">
        <f t="shared" si="6"/>
        <v>0</v>
      </c>
      <c r="AA70" s="99"/>
      <c r="AB70" s="136"/>
      <c r="AC70" s="99"/>
      <c r="AD70" s="99"/>
      <c r="AE70" s="33">
        <f t="shared" si="7"/>
        <v>0</v>
      </c>
      <c r="AF70" s="136"/>
      <c r="AG70" s="136"/>
      <c r="AH70" s="33">
        <f t="shared" si="8"/>
        <v>0</v>
      </c>
      <c r="AI70" s="117"/>
      <c r="AJ70" s="117"/>
      <c r="AK70" s="117"/>
      <c r="AL70" s="33">
        <f t="shared" si="9"/>
        <v>0</v>
      </c>
      <c r="AM70" s="99"/>
      <c r="AN70" s="136"/>
      <c r="AO70" s="105">
        <f t="shared" si="11"/>
        <v>0</v>
      </c>
      <c r="AP70" s="106">
        <f t="shared" si="12"/>
        <v>5.1753125000000004</v>
      </c>
      <c r="AQ70" s="34" t="str">
        <f t="shared" si="10"/>
        <v>Rattrapge</v>
      </c>
    </row>
    <row r="71" spans="1:43" ht="24.95" customHeight="1">
      <c r="A71" s="35">
        <v>63</v>
      </c>
      <c r="B71" s="96" t="s">
        <v>351</v>
      </c>
      <c r="C71" s="96" t="s">
        <v>352</v>
      </c>
      <c r="D71" s="109" t="s">
        <v>353</v>
      </c>
      <c r="E71" s="116" t="s">
        <v>720</v>
      </c>
      <c r="F71" s="116" t="s">
        <v>721</v>
      </c>
      <c r="G71" s="78">
        <f t="shared" si="2"/>
        <v>4.05</v>
      </c>
      <c r="H71" s="99">
        <v>1</v>
      </c>
      <c r="I71" s="151">
        <v>10</v>
      </c>
      <c r="J71" s="99">
        <v>2</v>
      </c>
      <c r="K71" s="99">
        <v>5.75</v>
      </c>
      <c r="L71" s="33">
        <f t="shared" si="3"/>
        <v>9.8333333333333339</v>
      </c>
      <c r="M71" s="126">
        <v>9</v>
      </c>
      <c r="N71" s="151">
        <v>11.5</v>
      </c>
      <c r="O71" s="33">
        <f t="shared" si="16"/>
        <v>6.5</v>
      </c>
      <c r="P71" s="126"/>
      <c r="Q71" s="145">
        <v>6.5</v>
      </c>
      <c r="R71" s="126"/>
      <c r="S71" s="33">
        <f t="shared" si="4"/>
        <v>5.165</v>
      </c>
      <c r="T71" s="99"/>
      <c r="U71" s="151">
        <v>10.33</v>
      </c>
      <c r="V71" s="33">
        <f t="shared" si="17"/>
        <v>5.4268749999999999</v>
      </c>
      <c r="W71" s="155"/>
      <c r="X71" s="139" t="str">
        <f t="shared" si="13"/>
        <v/>
      </c>
      <c r="Y71" s="112"/>
      <c r="Z71" s="33">
        <f t="shared" si="6"/>
        <v>2</v>
      </c>
      <c r="AA71" s="99"/>
      <c r="AB71" s="136">
        <v>10</v>
      </c>
      <c r="AC71" s="99"/>
      <c r="AD71" s="99"/>
      <c r="AE71" s="33">
        <f t="shared" si="7"/>
        <v>11.5</v>
      </c>
      <c r="AF71" s="136">
        <v>11.5</v>
      </c>
      <c r="AG71" s="136">
        <v>11.5</v>
      </c>
      <c r="AH71" s="33">
        <f t="shared" si="8"/>
        <v>0</v>
      </c>
      <c r="AI71" s="117"/>
      <c r="AJ71" s="117"/>
      <c r="AK71" s="117"/>
      <c r="AL71" s="33">
        <f t="shared" si="9"/>
        <v>6.5</v>
      </c>
      <c r="AM71" s="99"/>
      <c r="AN71" s="136">
        <v>13</v>
      </c>
      <c r="AO71" s="105">
        <f t="shared" si="11"/>
        <v>4.21875</v>
      </c>
      <c r="AP71" s="106">
        <f t="shared" si="12"/>
        <v>4.8228124999999995</v>
      </c>
      <c r="AQ71" s="34" t="str">
        <f t="shared" si="10"/>
        <v>Rattrapge</v>
      </c>
    </row>
    <row r="72" spans="1:43" ht="24.95" customHeight="1">
      <c r="A72" s="35">
        <v>64</v>
      </c>
      <c r="B72" s="96" t="s">
        <v>356</v>
      </c>
      <c r="C72" s="96" t="s">
        <v>357</v>
      </c>
      <c r="D72" s="109" t="s">
        <v>358</v>
      </c>
      <c r="E72" s="116" t="s">
        <v>722</v>
      </c>
      <c r="F72" s="116" t="s">
        <v>718</v>
      </c>
      <c r="G72" s="78">
        <f t="shared" si="2"/>
        <v>8.7859999999999996</v>
      </c>
      <c r="H72" s="99">
        <v>8.6199999999999992</v>
      </c>
      <c r="I72" s="151">
        <v>13</v>
      </c>
      <c r="J72" s="99">
        <v>8.5</v>
      </c>
      <c r="K72" s="99">
        <v>5.25</v>
      </c>
      <c r="L72" s="33">
        <f t="shared" si="3"/>
        <v>9.8333333333333339</v>
      </c>
      <c r="M72" s="126">
        <v>8.75</v>
      </c>
      <c r="N72" s="151">
        <v>12</v>
      </c>
      <c r="O72" s="33">
        <f t="shared" si="16"/>
        <v>8.5</v>
      </c>
      <c r="P72" s="126"/>
      <c r="Q72" s="145">
        <v>8.5</v>
      </c>
      <c r="R72" s="126"/>
      <c r="S72" s="33">
        <f t="shared" si="4"/>
        <v>13.75</v>
      </c>
      <c r="T72" s="99">
        <v>13</v>
      </c>
      <c r="U72" s="151">
        <v>14.5</v>
      </c>
      <c r="V72" s="213">
        <f t="shared" si="17"/>
        <v>9.5850000000000009</v>
      </c>
      <c r="W72" s="155"/>
      <c r="X72" s="139" t="str">
        <f t="shared" si="13"/>
        <v/>
      </c>
      <c r="Y72" s="112"/>
      <c r="Z72" s="33">
        <f t="shared" si="6"/>
        <v>0</v>
      </c>
      <c r="AA72" s="99"/>
      <c r="AB72" s="136"/>
      <c r="AC72" s="99"/>
      <c r="AD72" s="99"/>
      <c r="AE72" s="33">
        <f t="shared" si="7"/>
        <v>12</v>
      </c>
      <c r="AF72" s="136">
        <v>12</v>
      </c>
      <c r="AG72" s="136">
        <v>12</v>
      </c>
      <c r="AH72" s="33">
        <f t="shared" si="8"/>
        <v>0</v>
      </c>
      <c r="AI72" s="117"/>
      <c r="AJ72" s="117"/>
      <c r="AK72" s="117"/>
      <c r="AL72" s="33">
        <f t="shared" si="9"/>
        <v>5.5</v>
      </c>
      <c r="AM72" s="99"/>
      <c r="AN72" s="136">
        <v>11</v>
      </c>
      <c r="AO72" s="105">
        <f t="shared" si="11"/>
        <v>2.9375</v>
      </c>
      <c r="AP72" s="106">
        <f t="shared" si="12"/>
        <v>6.2612500000000004</v>
      </c>
      <c r="AQ72" s="34" t="str">
        <f t="shared" si="10"/>
        <v>Rattrapge</v>
      </c>
    </row>
    <row r="73" spans="1:43" ht="24.95" customHeight="1">
      <c r="A73" s="35">
        <v>65</v>
      </c>
      <c r="B73" s="96" t="s">
        <v>359</v>
      </c>
      <c r="C73" s="96" t="s">
        <v>360</v>
      </c>
      <c r="D73" s="109" t="s">
        <v>361</v>
      </c>
      <c r="E73" s="116" t="s">
        <v>723</v>
      </c>
      <c r="F73" s="116" t="s">
        <v>656</v>
      </c>
      <c r="G73" s="78">
        <f t="shared" si="2"/>
        <v>10.9</v>
      </c>
      <c r="H73" s="99">
        <v>10.5</v>
      </c>
      <c r="I73" s="126">
        <v>11.75</v>
      </c>
      <c r="J73" s="99">
        <v>12</v>
      </c>
      <c r="K73" s="99">
        <v>9</v>
      </c>
      <c r="L73" s="33">
        <f t="shared" si="3"/>
        <v>9.5</v>
      </c>
      <c r="M73" s="126">
        <v>10.25</v>
      </c>
      <c r="N73" s="126">
        <v>8</v>
      </c>
      <c r="O73" s="33">
        <f t="shared" si="16"/>
        <v>10.5</v>
      </c>
      <c r="P73" s="126"/>
      <c r="Q73" s="145">
        <v>10.5</v>
      </c>
      <c r="R73" s="126"/>
      <c r="S73" s="33">
        <f t="shared" si="4"/>
        <v>13</v>
      </c>
      <c r="T73" s="99">
        <v>13</v>
      </c>
      <c r="U73" s="126">
        <v>13</v>
      </c>
      <c r="V73" s="213">
        <f t="shared" si="17"/>
        <v>10.875</v>
      </c>
      <c r="W73" s="155"/>
      <c r="X73" s="139" t="str">
        <f t="shared" si="13"/>
        <v>Sem 1 Acquis</v>
      </c>
      <c r="Y73" s="112"/>
      <c r="Z73" s="33">
        <f t="shared" si="6"/>
        <v>0</v>
      </c>
      <c r="AA73" s="99"/>
      <c r="AB73" s="136"/>
      <c r="AC73" s="99"/>
      <c r="AD73" s="99"/>
      <c r="AE73" s="33">
        <f t="shared" si="7"/>
        <v>0</v>
      </c>
      <c r="AF73" s="136"/>
      <c r="AG73" s="136"/>
      <c r="AH73" s="33">
        <f t="shared" si="8"/>
        <v>0</v>
      </c>
      <c r="AI73" s="117"/>
      <c r="AJ73" s="117"/>
      <c r="AK73" s="117"/>
      <c r="AL73" s="33">
        <f t="shared" si="9"/>
        <v>0</v>
      </c>
      <c r="AM73" s="99"/>
      <c r="AN73" s="136"/>
      <c r="AO73" s="105">
        <f t="shared" si="11"/>
        <v>0</v>
      </c>
      <c r="AP73" s="106">
        <f t="shared" si="12"/>
        <v>5.4375</v>
      </c>
      <c r="AQ73" s="34" t="str">
        <f t="shared" si="10"/>
        <v>Rattrapge</v>
      </c>
    </row>
    <row r="74" spans="1:43" ht="24.95" customHeight="1">
      <c r="A74" s="35">
        <v>66</v>
      </c>
      <c r="B74" s="96" t="s">
        <v>362</v>
      </c>
      <c r="C74" s="96" t="s">
        <v>363</v>
      </c>
      <c r="D74" s="109" t="s">
        <v>364</v>
      </c>
      <c r="E74" s="116" t="s">
        <v>724</v>
      </c>
      <c r="F74" s="116" t="s">
        <v>718</v>
      </c>
      <c r="G74" s="78">
        <f t="shared" ref="G74:G139" si="18">((H74*3)+(I74*2)+(J74*3)+(K74*2))/10</f>
        <v>11.95</v>
      </c>
      <c r="H74" s="99">
        <v>11.25</v>
      </c>
      <c r="I74" s="126">
        <v>10.75</v>
      </c>
      <c r="J74" s="99">
        <v>12.25</v>
      </c>
      <c r="K74" s="99">
        <v>13.75</v>
      </c>
      <c r="L74" s="33">
        <f t="shared" ref="L74:L139" si="19">((M74*2)+(N74*1))/3</f>
        <v>14.166666666666666</v>
      </c>
      <c r="M74" s="126">
        <v>13.5</v>
      </c>
      <c r="N74" s="126">
        <v>15.5</v>
      </c>
      <c r="O74" s="33">
        <f t="shared" si="16"/>
        <v>10</v>
      </c>
      <c r="P74" s="126"/>
      <c r="Q74" s="145">
        <v>10</v>
      </c>
      <c r="R74" s="126"/>
      <c r="S74" s="33">
        <f t="shared" ref="S74:S139" si="20">((T74*1)+(U74*1))/2</f>
        <v>12</v>
      </c>
      <c r="T74" s="99">
        <v>14</v>
      </c>
      <c r="U74" s="126">
        <v>10</v>
      </c>
      <c r="V74" s="213">
        <f t="shared" si="17"/>
        <v>12.25</v>
      </c>
      <c r="W74" s="155"/>
      <c r="X74" s="139" t="str">
        <f t="shared" ref="X74:X137" si="21">IF(V74&gt;=10,"Sem 1 Acquis","")</f>
        <v>Sem 1 Acquis</v>
      </c>
      <c r="Y74" s="112"/>
      <c r="Z74" s="33">
        <f t="shared" ref="Z74:Z139" si="22">((AA74*3)+(AB74*2)+(AC74*3)+(AD74*2))/10</f>
        <v>0</v>
      </c>
      <c r="AA74" s="99"/>
      <c r="AB74" s="136"/>
      <c r="AC74" s="99"/>
      <c r="AD74" s="99"/>
      <c r="AE74" s="33">
        <f t="shared" ref="AE74:AE139" si="23">((AF74*2)+(AG74*1))/3</f>
        <v>0</v>
      </c>
      <c r="AF74" s="136"/>
      <c r="AG74" s="136"/>
      <c r="AH74" s="33">
        <f t="shared" ref="AH74:AH139" si="24">(AI74+AJ74+AK74)</f>
        <v>0</v>
      </c>
      <c r="AI74" s="117"/>
      <c r="AJ74" s="117"/>
      <c r="AK74" s="117"/>
      <c r="AL74" s="33">
        <f t="shared" ref="AL74:AL139" si="25">((AM74*1)+(AN74*1))/2</f>
        <v>0</v>
      </c>
      <c r="AM74" s="99"/>
      <c r="AN74" s="136"/>
      <c r="AO74" s="105">
        <f t="shared" si="11"/>
        <v>0</v>
      </c>
      <c r="AP74" s="106">
        <f t="shared" ref="AP74:AP139" si="26">(V74+AO74)/2</f>
        <v>6.125</v>
      </c>
      <c r="AQ74" s="34" t="str">
        <f t="shared" ref="AQ74:AQ139" si="27">IF(AP74&gt;=10,"Admis/ Sess 1","Rattrapge")</f>
        <v>Rattrapge</v>
      </c>
    </row>
    <row r="75" spans="1:43" ht="24.95" customHeight="1">
      <c r="A75" s="35">
        <v>67</v>
      </c>
      <c r="B75" s="96" t="s">
        <v>354</v>
      </c>
      <c r="C75" s="96" t="s">
        <v>355</v>
      </c>
      <c r="D75" s="109" t="s">
        <v>322</v>
      </c>
      <c r="E75" s="116" t="s">
        <v>725</v>
      </c>
      <c r="F75" s="116" t="s">
        <v>654</v>
      </c>
      <c r="G75" s="78">
        <f t="shared" si="18"/>
        <v>7.6</v>
      </c>
      <c r="H75" s="99">
        <v>6</v>
      </c>
      <c r="I75" s="151">
        <v>10</v>
      </c>
      <c r="J75" s="99">
        <v>9</v>
      </c>
      <c r="K75" s="99">
        <v>5.5</v>
      </c>
      <c r="L75" s="33">
        <f t="shared" si="19"/>
        <v>10.666666666666666</v>
      </c>
      <c r="M75" s="126">
        <v>10</v>
      </c>
      <c r="N75" s="151">
        <v>12</v>
      </c>
      <c r="O75" s="33">
        <f t="shared" si="16"/>
        <v>7</v>
      </c>
      <c r="P75" s="126"/>
      <c r="Q75" s="145">
        <v>7</v>
      </c>
      <c r="R75" s="126"/>
      <c r="S75" s="33">
        <f t="shared" si="20"/>
        <v>13.25</v>
      </c>
      <c r="T75" s="99">
        <v>14</v>
      </c>
      <c r="U75" s="151">
        <v>12.5</v>
      </c>
      <c r="V75" s="33">
        <f t="shared" si="17"/>
        <v>8.84375</v>
      </c>
      <c r="W75" s="155"/>
      <c r="X75" s="139" t="str">
        <f t="shared" si="21"/>
        <v/>
      </c>
      <c r="Y75" s="112"/>
      <c r="Z75" s="33">
        <f t="shared" si="22"/>
        <v>2.2000000000000002</v>
      </c>
      <c r="AA75" s="99"/>
      <c r="AB75" s="136">
        <v>11</v>
      </c>
      <c r="AC75" s="99"/>
      <c r="AD75" s="99"/>
      <c r="AE75" s="33">
        <f t="shared" si="23"/>
        <v>11.666666666666666</v>
      </c>
      <c r="AF75" s="136">
        <v>11.5</v>
      </c>
      <c r="AG75" s="136">
        <v>12</v>
      </c>
      <c r="AH75" s="33">
        <f t="shared" si="24"/>
        <v>0</v>
      </c>
      <c r="AI75" s="117"/>
      <c r="AJ75" s="117"/>
      <c r="AK75" s="117"/>
      <c r="AL75" s="33">
        <f t="shared" si="25"/>
        <v>7.5</v>
      </c>
      <c r="AM75" s="99"/>
      <c r="AN75" s="136">
        <v>15</v>
      </c>
      <c r="AO75" s="105">
        <f t="shared" ref="AO75:AO140" si="28">((Z75*10)+(AE75*3)+(AH75*1)+(AL75*2))/16</f>
        <v>4.5</v>
      </c>
      <c r="AP75" s="106">
        <f t="shared" si="26"/>
        <v>6.671875</v>
      </c>
      <c r="AQ75" s="34" t="str">
        <f t="shared" si="27"/>
        <v>Rattrapge</v>
      </c>
    </row>
    <row r="76" spans="1:43" ht="24.95" customHeight="1">
      <c r="A76" s="35">
        <v>68</v>
      </c>
      <c r="B76" s="96" t="s">
        <v>365</v>
      </c>
      <c r="C76" s="96" t="s">
        <v>366</v>
      </c>
      <c r="D76" s="109" t="s">
        <v>367</v>
      </c>
      <c r="E76" s="116" t="s">
        <v>726</v>
      </c>
      <c r="F76" s="116" t="s">
        <v>656</v>
      </c>
      <c r="G76" s="78">
        <f t="shared" si="18"/>
        <v>12.7</v>
      </c>
      <c r="H76" s="99">
        <v>14.5</v>
      </c>
      <c r="I76" s="126">
        <v>11.5</v>
      </c>
      <c r="J76" s="99">
        <v>11</v>
      </c>
      <c r="K76" s="99">
        <v>13.75</v>
      </c>
      <c r="L76" s="33">
        <f t="shared" si="19"/>
        <v>11</v>
      </c>
      <c r="M76" s="126">
        <v>11</v>
      </c>
      <c r="N76" s="126">
        <v>11</v>
      </c>
      <c r="O76" s="33">
        <f t="shared" si="16"/>
        <v>9</v>
      </c>
      <c r="P76" s="126"/>
      <c r="Q76" s="145">
        <v>9</v>
      </c>
      <c r="R76" s="126"/>
      <c r="S76" s="33">
        <f t="shared" si="20"/>
        <v>10.75</v>
      </c>
      <c r="T76" s="99">
        <v>12</v>
      </c>
      <c r="U76" s="99">
        <v>9.5</v>
      </c>
      <c r="V76" s="213">
        <f t="shared" si="17"/>
        <v>11.90625</v>
      </c>
      <c r="W76" s="155"/>
      <c r="X76" s="139" t="str">
        <f t="shared" si="21"/>
        <v>Sem 1 Acquis</v>
      </c>
      <c r="Y76" s="112"/>
      <c r="Z76" s="33">
        <f t="shared" si="22"/>
        <v>0</v>
      </c>
      <c r="AA76" s="99"/>
      <c r="AB76" s="136"/>
      <c r="AC76" s="99"/>
      <c r="AD76" s="99"/>
      <c r="AE76" s="33">
        <f t="shared" si="23"/>
        <v>0</v>
      </c>
      <c r="AF76" s="136"/>
      <c r="AG76" s="136"/>
      <c r="AH76" s="33">
        <f t="shared" si="24"/>
        <v>0</v>
      </c>
      <c r="AI76" s="117"/>
      <c r="AJ76" s="117"/>
      <c r="AK76" s="117"/>
      <c r="AL76" s="33">
        <f t="shared" si="25"/>
        <v>0</v>
      </c>
      <c r="AM76" s="99"/>
      <c r="AN76" s="136"/>
      <c r="AO76" s="105">
        <f t="shared" si="28"/>
        <v>0</v>
      </c>
      <c r="AP76" s="106">
        <f t="shared" si="26"/>
        <v>5.953125</v>
      </c>
      <c r="AQ76" s="34" t="str">
        <f t="shared" si="27"/>
        <v>Rattrapge</v>
      </c>
    </row>
    <row r="77" spans="1:43" ht="24.95" customHeight="1">
      <c r="A77" s="35">
        <v>69</v>
      </c>
      <c r="B77" s="96" t="s">
        <v>368</v>
      </c>
      <c r="C77" s="96" t="s">
        <v>369</v>
      </c>
      <c r="D77" s="109" t="s">
        <v>370</v>
      </c>
      <c r="E77" s="116" t="s">
        <v>727</v>
      </c>
      <c r="F77" s="116" t="s">
        <v>728</v>
      </c>
      <c r="G77" s="78">
        <f t="shared" si="18"/>
        <v>13.025</v>
      </c>
      <c r="H77" s="99">
        <v>13.25</v>
      </c>
      <c r="I77" s="126">
        <v>13.5</v>
      </c>
      <c r="J77" s="99">
        <v>13</v>
      </c>
      <c r="K77" s="99">
        <v>12.25</v>
      </c>
      <c r="L77" s="33">
        <f t="shared" si="19"/>
        <v>8.3333333333333339</v>
      </c>
      <c r="M77" s="126">
        <v>9.5</v>
      </c>
      <c r="N77" s="126">
        <v>6</v>
      </c>
      <c r="O77" s="33">
        <f t="shared" si="16"/>
        <v>9</v>
      </c>
      <c r="P77" s="126"/>
      <c r="Q77" s="145">
        <v>9</v>
      </c>
      <c r="R77" s="126"/>
      <c r="S77" s="33">
        <f t="shared" si="20"/>
        <v>14</v>
      </c>
      <c r="T77" s="99">
        <v>16</v>
      </c>
      <c r="U77" s="99">
        <v>12</v>
      </c>
      <c r="V77" s="213">
        <f t="shared" si="17"/>
        <v>12.015625</v>
      </c>
      <c r="W77" s="155"/>
      <c r="X77" s="139" t="str">
        <f t="shared" si="21"/>
        <v>Sem 1 Acquis</v>
      </c>
      <c r="Y77" s="112"/>
      <c r="Z77" s="33">
        <f t="shared" si="22"/>
        <v>0</v>
      </c>
      <c r="AA77" s="99"/>
      <c r="AB77" s="136"/>
      <c r="AC77" s="99"/>
      <c r="AD77" s="99"/>
      <c r="AE77" s="33">
        <f t="shared" si="23"/>
        <v>0</v>
      </c>
      <c r="AF77" s="136"/>
      <c r="AG77" s="136"/>
      <c r="AH77" s="33">
        <f t="shared" si="24"/>
        <v>0</v>
      </c>
      <c r="AI77" s="117"/>
      <c r="AJ77" s="117"/>
      <c r="AK77" s="117"/>
      <c r="AL77" s="33">
        <f t="shared" si="25"/>
        <v>0</v>
      </c>
      <c r="AM77" s="99"/>
      <c r="AN77" s="136"/>
      <c r="AO77" s="105">
        <f t="shared" si="28"/>
        <v>0</v>
      </c>
      <c r="AP77" s="106">
        <f t="shared" si="26"/>
        <v>6.0078125</v>
      </c>
      <c r="AQ77" s="34" t="str">
        <f t="shared" si="27"/>
        <v>Rattrapge</v>
      </c>
    </row>
    <row r="78" spans="1:43" ht="24.95" customHeight="1">
      <c r="A78" s="35">
        <v>70</v>
      </c>
      <c r="B78" s="96" t="s">
        <v>371</v>
      </c>
      <c r="C78" s="96" t="s">
        <v>372</v>
      </c>
      <c r="D78" s="109" t="s">
        <v>373</v>
      </c>
      <c r="E78" s="116" t="s">
        <v>729</v>
      </c>
      <c r="F78" s="116" t="s">
        <v>654</v>
      </c>
      <c r="G78" s="78">
        <f t="shared" si="18"/>
        <v>9.9749999999999996</v>
      </c>
      <c r="H78" s="99">
        <v>9.25</v>
      </c>
      <c r="I78" s="126">
        <v>11.25</v>
      </c>
      <c r="J78" s="99">
        <v>10</v>
      </c>
      <c r="K78" s="99">
        <v>9.75</v>
      </c>
      <c r="L78" s="33">
        <f t="shared" si="19"/>
        <v>11.166666666666666</v>
      </c>
      <c r="M78" s="126">
        <v>12.25</v>
      </c>
      <c r="N78" s="126">
        <v>9</v>
      </c>
      <c r="O78" s="33">
        <f t="shared" si="16"/>
        <v>8</v>
      </c>
      <c r="P78" s="126"/>
      <c r="Q78" s="145">
        <v>8</v>
      </c>
      <c r="R78" s="126"/>
      <c r="S78" s="33">
        <f t="shared" si="20"/>
        <v>12.5</v>
      </c>
      <c r="T78" s="99">
        <v>14</v>
      </c>
      <c r="U78" s="99">
        <v>11</v>
      </c>
      <c r="V78" s="213">
        <f t="shared" si="17"/>
        <v>10.390625</v>
      </c>
      <c r="W78" s="155"/>
      <c r="X78" s="139" t="str">
        <f t="shared" si="21"/>
        <v>Sem 1 Acquis</v>
      </c>
      <c r="Y78" s="112"/>
      <c r="Z78" s="33">
        <f t="shared" si="22"/>
        <v>0</v>
      </c>
      <c r="AA78" s="99"/>
      <c r="AB78" s="136"/>
      <c r="AC78" s="99"/>
      <c r="AD78" s="99"/>
      <c r="AE78" s="33">
        <f t="shared" si="23"/>
        <v>0</v>
      </c>
      <c r="AF78" s="136"/>
      <c r="AG78" s="136"/>
      <c r="AH78" s="33">
        <f t="shared" si="24"/>
        <v>0</v>
      </c>
      <c r="AI78" s="117"/>
      <c r="AJ78" s="117"/>
      <c r="AK78" s="117"/>
      <c r="AL78" s="33">
        <f t="shared" si="25"/>
        <v>0</v>
      </c>
      <c r="AM78" s="99"/>
      <c r="AN78" s="136"/>
      <c r="AO78" s="105">
        <f t="shared" si="28"/>
        <v>0</v>
      </c>
      <c r="AP78" s="106">
        <f t="shared" si="26"/>
        <v>5.1953125</v>
      </c>
      <c r="AQ78" s="34" t="str">
        <f t="shared" si="27"/>
        <v>Rattrapge</v>
      </c>
    </row>
    <row r="79" spans="1:43" ht="24.95" customHeight="1">
      <c r="A79" s="35">
        <v>71</v>
      </c>
      <c r="B79" s="96" t="s">
        <v>374</v>
      </c>
      <c r="C79" s="96" t="s">
        <v>372</v>
      </c>
      <c r="D79" s="109" t="s">
        <v>375</v>
      </c>
      <c r="E79" s="116" t="s">
        <v>730</v>
      </c>
      <c r="F79" s="116" t="s">
        <v>654</v>
      </c>
      <c r="G79" s="78">
        <f t="shared" si="18"/>
        <v>12</v>
      </c>
      <c r="H79" s="99">
        <v>11.25</v>
      </c>
      <c r="I79" s="126">
        <v>13.5</v>
      </c>
      <c r="J79" s="99">
        <v>13.25</v>
      </c>
      <c r="K79" s="99">
        <v>9.75</v>
      </c>
      <c r="L79" s="33">
        <f t="shared" si="19"/>
        <v>10.666666666666666</v>
      </c>
      <c r="M79" s="126">
        <v>11.25</v>
      </c>
      <c r="N79" s="126">
        <v>9.5</v>
      </c>
      <c r="O79" s="33">
        <f t="shared" si="16"/>
        <v>14.5</v>
      </c>
      <c r="P79" s="126"/>
      <c r="Q79" s="145">
        <v>14.5</v>
      </c>
      <c r="R79" s="126"/>
      <c r="S79" s="33">
        <f t="shared" si="20"/>
        <v>12</v>
      </c>
      <c r="T79" s="99">
        <v>15</v>
      </c>
      <c r="U79" s="99">
        <v>9</v>
      </c>
      <c r="V79" s="213">
        <f t="shared" si="17"/>
        <v>11.90625</v>
      </c>
      <c r="W79" s="155"/>
      <c r="X79" s="139" t="str">
        <f t="shared" si="21"/>
        <v>Sem 1 Acquis</v>
      </c>
      <c r="Y79" s="112"/>
      <c r="Z79" s="33">
        <f t="shared" si="22"/>
        <v>0</v>
      </c>
      <c r="AA79" s="99"/>
      <c r="AB79" s="136"/>
      <c r="AC79" s="99"/>
      <c r="AD79" s="99"/>
      <c r="AE79" s="33">
        <f t="shared" si="23"/>
        <v>0</v>
      </c>
      <c r="AF79" s="136"/>
      <c r="AG79" s="136"/>
      <c r="AH79" s="33">
        <f t="shared" si="24"/>
        <v>0</v>
      </c>
      <c r="AI79" s="117"/>
      <c r="AJ79" s="117"/>
      <c r="AK79" s="117"/>
      <c r="AL79" s="33">
        <f t="shared" si="25"/>
        <v>0</v>
      </c>
      <c r="AM79" s="99"/>
      <c r="AN79" s="136"/>
      <c r="AO79" s="105">
        <f t="shared" si="28"/>
        <v>0</v>
      </c>
      <c r="AP79" s="106">
        <f t="shared" si="26"/>
        <v>5.953125</v>
      </c>
      <c r="AQ79" s="34" t="str">
        <f t="shared" si="27"/>
        <v>Rattrapge</v>
      </c>
    </row>
    <row r="80" spans="1:43" ht="24.95" customHeight="1">
      <c r="A80" s="35">
        <v>72</v>
      </c>
      <c r="B80" s="96" t="s">
        <v>376</v>
      </c>
      <c r="C80" s="96" t="s">
        <v>377</v>
      </c>
      <c r="D80" s="109" t="s">
        <v>378</v>
      </c>
      <c r="E80" s="116" t="s">
        <v>731</v>
      </c>
      <c r="F80" s="116" t="s">
        <v>732</v>
      </c>
      <c r="G80" s="78">
        <f t="shared" si="18"/>
        <v>5.55</v>
      </c>
      <c r="H80" s="99">
        <v>10</v>
      </c>
      <c r="I80" s="126">
        <v>3.75</v>
      </c>
      <c r="J80" s="99">
        <v>5</v>
      </c>
      <c r="K80" s="99">
        <v>1.5</v>
      </c>
      <c r="L80" s="33">
        <f t="shared" si="19"/>
        <v>4</v>
      </c>
      <c r="M80" s="126">
        <v>4.75</v>
      </c>
      <c r="N80" s="126">
        <v>2.5</v>
      </c>
      <c r="O80" s="33">
        <f t="shared" si="16"/>
        <v>0</v>
      </c>
      <c r="P80" s="126"/>
      <c r="Q80" s="145"/>
      <c r="R80" s="126"/>
      <c r="S80" s="33">
        <f t="shared" si="20"/>
        <v>7</v>
      </c>
      <c r="T80" s="99">
        <v>14</v>
      </c>
      <c r="U80" s="99"/>
      <c r="V80" s="33">
        <f t="shared" si="17"/>
        <v>5.09375</v>
      </c>
      <c r="W80" s="155"/>
      <c r="X80" s="139" t="str">
        <f t="shared" si="21"/>
        <v/>
      </c>
      <c r="Y80" s="112"/>
      <c r="Z80" s="33">
        <f t="shared" si="22"/>
        <v>0</v>
      </c>
      <c r="AA80" s="99"/>
      <c r="AB80" s="136"/>
      <c r="AC80" s="99"/>
      <c r="AD80" s="99"/>
      <c r="AE80" s="33">
        <f t="shared" si="23"/>
        <v>0</v>
      </c>
      <c r="AF80" s="136"/>
      <c r="AG80" s="136"/>
      <c r="AH80" s="33">
        <f t="shared" si="24"/>
        <v>0</v>
      </c>
      <c r="AI80" s="117"/>
      <c r="AJ80" s="117"/>
      <c r="AK80" s="117"/>
      <c r="AL80" s="33">
        <f t="shared" si="25"/>
        <v>0</v>
      </c>
      <c r="AM80" s="99"/>
      <c r="AN80" s="136"/>
      <c r="AO80" s="105">
        <f t="shared" si="28"/>
        <v>0</v>
      </c>
      <c r="AP80" s="106">
        <f t="shared" si="26"/>
        <v>2.546875</v>
      </c>
      <c r="AQ80" s="34" t="str">
        <f t="shared" si="27"/>
        <v>Rattrapge</v>
      </c>
    </row>
    <row r="81" spans="1:43" ht="24.95" customHeight="1">
      <c r="A81" s="35">
        <v>73</v>
      </c>
      <c r="B81" s="96" t="s">
        <v>379</v>
      </c>
      <c r="C81" s="96" t="s">
        <v>380</v>
      </c>
      <c r="D81" s="109" t="s">
        <v>287</v>
      </c>
      <c r="E81" s="116" t="s">
        <v>733</v>
      </c>
      <c r="F81" s="116" t="s">
        <v>637</v>
      </c>
      <c r="G81" s="78">
        <f t="shared" si="18"/>
        <v>10.411</v>
      </c>
      <c r="H81" s="99">
        <v>10.62</v>
      </c>
      <c r="I81" s="126">
        <v>10</v>
      </c>
      <c r="J81" s="99">
        <v>10.75</v>
      </c>
      <c r="K81" s="99">
        <v>10</v>
      </c>
      <c r="L81" s="33">
        <f t="shared" si="19"/>
        <v>11.666666666666666</v>
      </c>
      <c r="M81" s="126">
        <v>11.75</v>
      </c>
      <c r="N81" s="126">
        <v>11.5</v>
      </c>
      <c r="O81" s="33">
        <f t="shared" si="16"/>
        <v>8.5</v>
      </c>
      <c r="P81" s="126"/>
      <c r="Q81" s="145">
        <v>8.5</v>
      </c>
      <c r="R81" s="126"/>
      <c r="S81" s="33">
        <f t="shared" si="20"/>
        <v>12</v>
      </c>
      <c r="T81" s="99">
        <v>13</v>
      </c>
      <c r="U81" s="99">
        <v>11</v>
      </c>
      <c r="V81" s="213">
        <f t="shared" si="17"/>
        <v>10.725625000000001</v>
      </c>
      <c r="W81" s="155"/>
      <c r="X81" s="139" t="str">
        <f t="shared" si="21"/>
        <v>Sem 1 Acquis</v>
      </c>
      <c r="Y81" s="112"/>
      <c r="Z81" s="33">
        <f t="shared" si="22"/>
        <v>0</v>
      </c>
      <c r="AA81" s="99"/>
      <c r="AB81" s="136"/>
      <c r="AC81" s="99"/>
      <c r="AD81" s="99"/>
      <c r="AE81" s="33">
        <f t="shared" si="23"/>
        <v>0</v>
      </c>
      <c r="AF81" s="136"/>
      <c r="AG81" s="136"/>
      <c r="AH81" s="33">
        <f t="shared" si="24"/>
        <v>0</v>
      </c>
      <c r="AI81" s="117"/>
      <c r="AJ81" s="117"/>
      <c r="AK81" s="117"/>
      <c r="AL81" s="33">
        <f t="shared" si="25"/>
        <v>0</v>
      </c>
      <c r="AM81" s="99"/>
      <c r="AN81" s="136"/>
      <c r="AO81" s="105">
        <f t="shared" si="28"/>
        <v>0</v>
      </c>
      <c r="AP81" s="106">
        <f t="shared" si="26"/>
        <v>5.3628125000000004</v>
      </c>
      <c r="AQ81" s="34" t="str">
        <f t="shared" si="27"/>
        <v>Rattrapge</v>
      </c>
    </row>
    <row r="82" spans="1:43" ht="24.95" customHeight="1">
      <c r="A82" s="35">
        <v>74</v>
      </c>
      <c r="B82" s="96" t="s">
        <v>381</v>
      </c>
      <c r="C82" s="96" t="s">
        <v>382</v>
      </c>
      <c r="D82" s="109" t="s">
        <v>221</v>
      </c>
      <c r="E82" s="116" t="s">
        <v>735</v>
      </c>
      <c r="F82" s="116" t="s">
        <v>637</v>
      </c>
      <c r="G82" s="78">
        <f t="shared" si="18"/>
        <v>10.336</v>
      </c>
      <c r="H82" s="99">
        <v>9.6199999999999992</v>
      </c>
      <c r="I82" s="126">
        <v>10.75</v>
      </c>
      <c r="J82" s="99">
        <v>11</v>
      </c>
      <c r="K82" s="99">
        <v>10</v>
      </c>
      <c r="L82" s="33">
        <f t="shared" si="19"/>
        <v>9.3333333333333339</v>
      </c>
      <c r="M82" s="126">
        <v>10</v>
      </c>
      <c r="N82" s="126">
        <v>8</v>
      </c>
      <c r="O82" s="33">
        <f t="shared" si="16"/>
        <v>8</v>
      </c>
      <c r="P82" s="126"/>
      <c r="Q82" s="145">
        <v>8</v>
      </c>
      <c r="R82" s="126"/>
      <c r="S82" s="33">
        <f t="shared" si="20"/>
        <v>10.25</v>
      </c>
      <c r="T82" s="99">
        <v>15</v>
      </c>
      <c r="U82" s="99">
        <v>5.5</v>
      </c>
      <c r="V82" s="33">
        <f t="shared" si="17"/>
        <v>9.9912500000000009</v>
      </c>
      <c r="W82" s="155"/>
      <c r="X82" s="139" t="str">
        <f t="shared" si="21"/>
        <v/>
      </c>
      <c r="Y82" s="112"/>
      <c r="Z82" s="33">
        <f t="shared" si="22"/>
        <v>0</v>
      </c>
      <c r="AA82" s="99"/>
      <c r="AB82" s="136"/>
      <c r="AC82" s="99"/>
      <c r="AD82" s="99"/>
      <c r="AE82" s="33">
        <f t="shared" si="23"/>
        <v>0</v>
      </c>
      <c r="AF82" s="136"/>
      <c r="AG82" s="136"/>
      <c r="AH82" s="33">
        <f t="shared" si="24"/>
        <v>0</v>
      </c>
      <c r="AI82" s="117"/>
      <c r="AJ82" s="117"/>
      <c r="AK82" s="117"/>
      <c r="AL82" s="33">
        <f t="shared" si="25"/>
        <v>0</v>
      </c>
      <c r="AM82" s="99"/>
      <c r="AN82" s="136"/>
      <c r="AO82" s="105">
        <f t="shared" si="28"/>
        <v>0</v>
      </c>
      <c r="AP82" s="106">
        <f t="shared" si="26"/>
        <v>4.9956250000000004</v>
      </c>
      <c r="AQ82" s="34" t="str">
        <f t="shared" si="27"/>
        <v>Rattrapge</v>
      </c>
    </row>
    <row r="83" spans="1:43" ht="24.95" customHeight="1">
      <c r="A83" s="35">
        <v>75</v>
      </c>
      <c r="B83" s="96" t="s">
        <v>383</v>
      </c>
      <c r="C83" s="96" t="s">
        <v>384</v>
      </c>
      <c r="D83" s="109" t="s">
        <v>385</v>
      </c>
      <c r="E83" s="116" t="s">
        <v>736</v>
      </c>
      <c r="F83" s="116" t="s">
        <v>656</v>
      </c>
      <c r="G83" s="78">
        <f t="shared" si="18"/>
        <v>5.75</v>
      </c>
      <c r="H83" s="99">
        <v>5</v>
      </c>
      <c r="I83" s="126">
        <v>5</v>
      </c>
      <c r="J83" s="99">
        <v>6.5</v>
      </c>
      <c r="K83" s="99">
        <v>6.5</v>
      </c>
      <c r="L83" s="33">
        <f t="shared" si="19"/>
        <v>8.8333333333333339</v>
      </c>
      <c r="M83" s="126">
        <v>9.75</v>
      </c>
      <c r="N83" s="126">
        <v>7</v>
      </c>
      <c r="O83" s="33">
        <f t="shared" si="16"/>
        <v>7</v>
      </c>
      <c r="P83" s="126"/>
      <c r="Q83" s="145">
        <v>7</v>
      </c>
      <c r="R83" s="126"/>
      <c r="S83" s="33">
        <f t="shared" si="20"/>
        <v>10.75</v>
      </c>
      <c r="T83" s="99">
        <v>12</v>
      </c>
      <c r="U83" s="99">
        <v>9.5</v>
      </c>
      <c r="V83" s="33">
        <f t="shared" si="17"/>
        <v>7.03125</v>
      </c>
      <c r="W83" s="155"/>
      <c r="X83" s="139" t="str">
        <f t="shared" si="21"/>
        <v/>
      </c>
      <c r="Y83" s="112"/>
      <c r="Z83" s="33">
        <f t="shared" si="22"/>
        <v>0</v>
      </c>
      <c r="AA83" s="99"/>
      <c r="AB83" s="136"/>
      <c r="AC83" s="99"/>
      <c r="AD83" s="99"/>
      <c r="AE83" s="33">
        <f t="shared" si="23"/>
        <v>0</v>
      </c>
      <c r="AF83" s="136"/>
      <c r="AG83" s="136"/>
      <c r="AH83" s="33">
        <f t="shared" si="24"/>
        <v>0</v>
      </c>
      <c r="AI83" s="117"/>
      <c r="AJ83" s="117"/>
      <c r="AK83" s="117"/>
      <c r="AL83" s="33">
        <f t="shared" si="25"/>
        <v>0</v>
      </c>
      <c r="AM83" s="99"/>
      <c r="AN83" s="136"/>
      <c r="AO83" s="105">
        <f t="shared" si="28"/>
        <v>0</v>
      </c>
      <c r="AP83" s="106">
        <f t="shared" si="26"/>
        <v>3.515625</v>
      </c>
      <c r="AQ83" s="34" t="str">
        <f t="shared" si="27"/>
        <v>Rattrapge</v>
      </c>
    </row>
    <row r="84" spans="1:43" ht="24.95" customHeight="1">
      <c r="A84" s="35">
        <v>76</v>
      </c>
      <c r="B84" s="96" t="s">
        <v>386</v>
      </c>
      <c r="C84" s="96" t="s">
        <v>384</v>
      </c>
      <c r="D84" s="109" t="s">
        <v>215</v>
      </c>
      <c r="E84" s="116" t="s">
        <v>737</v>
      </c>
      <c r="F84" s="116" t="s">
        <v>738</v>
      </c>
      <c r="G84" s="78">
        <f t="shared" si="18"/>
        <v>10.45</v>
      </c>
      <c r="H84" s="99">
        <v>11.5</v>
      </c>
      <c r="I84" s="126">
        <v>6.75</v>
      </c>
      <c r="J84" s="99">
        <v>13</v>
      </c>
      <c r="K84" s="99">
        <v>8.75</v>
      </c>
      <c r="L84" s="33">
        <f t="shared" si="19"/>
        <v>9.3333333333333339</v>
      </c>
      <c r="M84" s="126">
        <v>11.5</v>
      </c>
      <c r="N84" s="126">
        <v>5</v>
      </c>
      <c r="O84" s="33">
        <f t="shared" si="16"/>
        <v>12</v>
      </c>
      <c r="P84" s="126"/>
      <c r="Q84" s="145">
        <v>12</v>
      </c>
      <c r="R84" s="126"/>
      <c r="S84" s="33">
        <f t="shared" si="20"/>
        <v>11.5</v>
      </c>
      <c r="T84" s="99">
        <v>13</v>
      </c>
      <c r="U84" s="99">
        <v>10</v>
      </c>
      <c r="V84" s="213">
        <f t="shared" si="17"/>
        <v>10.46875</v>
      </c>
      <c r="W84" s="155"/>
      <c r="X84" s="139" t="str">
        <f t="shared" si="21"/>
        <v>Sem 1 Acquis</v>
      </c>
      <c r="Y84" s="112"/>
      <c r="Z84" s="33">
        <f t="shared" si="22"/>
        <v>0</v>
      </c>
      <c r="AA84" s="99"/>
      <c r="AB84" s="136"/>
      <c r="AC84" s="99"/>
      <c r="AD84" s="99"/>
      <c r="AE84" s="33">
        <f t="shared" si="23"/>
        <v>0</v>
      </c>
      <c r="AF84" s="136"/>
      <c r="AG84" s="136"/>
      <c r="AH84" s="33">
        <f t="shared" si="24"/>
        <v>0</v>
      </c>
      <c r="AI84" s="117"/>
      <c r="AJ84" s="117"/>
      <c r="AK84" s="117"/>
      <c r="AL84" s="33">
        <f t="shared" si="25"/>
        <v>0</v>
      </c>
      <c r="AM84" s="99"/>
      <c r="AN84" s="136"/>
      <c r="AO84" s="105">
        <f t="shared" si="28"/>
        <v>0</v>
      </c>
      <c r="AP84" s="106">
        <f t="shared" si="26"/>
        <v>5.234375</v>
      </c>
      <c r="AQ84" s="34" t="str">
        <f t="shared" si="27"/>
        <v>Rattrapge</v>
      </c>
    </row>
    <row r="85" spans="1:43" ht="24.95" customHeight="1">
      <c r="A85" s="35">
        <v>77</v>
      </c>
      <c r="B85" s="96" t="s">
        <v>387</v>
      </c>
      <c r="C85" s="96" t="s">
        <v>388</v>
      </c>
      <c r="D85" s="109" t="s">
        <v>389</v>
      </c>
      <c r="E85" s="116" t="s">
        <v>739</v>
      </c>
      <c r="F85" s="116" t="s">
        <v>641</v>
      </c>
      <c r="G85" s="78">
        <f t="shared" si="18"/>
        <v>10.824999999999999</v>
      </c>
      <c r="H85" s="99">
        <v>10</v>
      </c>
      <c r="I85" s="126">
        <v>8.5</v>
      </c>
      <c r="J85" s="99">
        <v>12.75</v>
      </c>
      <c r="K85" s="99">
        <v>11.5</v>
      </c>
      <c r="L85" s="33">
        <f t="shared" si="19"/>
        <v>8.9166666666666661</v>
      </c>
      <c r="M85" s="126">
        <v>9.5</v>
      </c>
      <c r="N85" s="126">
        <v>7.75</v>
      </c>
      <c r="O85" s="33">
        <f t="shared" si="16"/>
        <v>11.5</v>
      </c>
      <c r="P85" s="126"/>
      <c r="Q85" s="145">
        <v>11.5</v>
      </c>
      <c r="R85" s="126"/>
      <c r="S85" s="33">
        <f t="shared" si="20"/>
        <v>12.25</v>
      </c>
      <c r="T85" s="99">
        <v>13</v>
      </c>
      <c r="U85" s="99">
        <v>11.5</v>
      </c>
      <c r="V85" s="213">
        <f t="shared" si="17"/>
        <v>10.6875</v>
      </c>
      <c r="W85" s="155"/>
      <c r="X85" s="139" t="str">
        <f t="shared" si="21"/>
        <v>Sem 1 Acquis</v>
      </c>
      <c r="Y85" s="112"/>
      <c r="Z85" s="33">
        <f t="shared" si="22"/>
        <v>0</v>
      </c>
      <c r="AA85" s="99"/>
      <c r="AB85" s="136"/>
      <c r="AC85" s="99"/>
      <c r="AD85" s="99"/>
      <c r="AE85" s="33">
        <f t="shared" si="23"/>
        <v>0</v>
      </c>
      <c r="AF85" s="136"/>
      <c r="AG85" s="136"/>
      <c r="AH85" s="33">
        <f t="shared" si="24"/>
        <v>0</v>
      </c>
      <c r="AI85" s="117"/>
      <c r="AJ85" s="117"/>
      <c r="AK85" s="117"/>
      <c r="AL85" s="33">
        <f t="shared" si="25"/>
        <v>0</v>
      </c>
      <c r="AM85" s="99"/>
      <c r="AN85" s="136"/>
      <c r="AO85" s="105">
        <f t="shared" si="28"/>
        <v>0</v>
      </c>
      <c r="AP85" s="106">
        <f t="shared" si="26"/>
        <v>5.34375</v>
      </c>
      <c r="AQ85" s="34" t="str">
        <f t="shared" si="27"/>
        <v>Rattrapge</v>
      </c>
    </row>
    <row r="86" spans="1:43" ht="24.95" customHeight="1">
      <c r="A86" s="35">
        <v>78</v>
      </c>
      <c r="B86" s="96" t="s">
        <v>390</v>
      </c>
      <c r="C86" s="96" t="s">
        <v>391</v>
      </c>
      <c r="D86" s="109" t="s">
        <v>392</v>
      </c>
      <c r="E86" s="116" t="s">
        <v>740</v>
      </c>
      <c r="F86" s="116" t="s">
        <v>654</v>
      </c>
      <c r="G86" s="78">
        <f t="shared" si="18"/>
        <v>10.725</v>
      </c>
      <c r="H86" s="99">
        <v>10.25</v>
      </c>
      <c r="I86" s="126">
        <v>10.5</v>
      </c>
      <c r="J86" s="99">
        <v>11</v>
      </c>
      <c r="K86" s="99">
        <v>11.25</v>
      </c>
      <c r="L86" s="33">
        <f t="shared" si="19"/>
        <v>10.5</v>
      </c>
      <c r="M86" s="126">
        <v>10.5</v>
      </c>
      <c r="N86" s="126">
        <v>10.5</v>
      </c>
      <c r="O86" s="33">
        <f t="shared" si="16"/>
        <v>9</v>
      </c>
      <c r="P86" s="126"/>
      <c r="Q86" s="145">
        <v>9</v>
      </c>
      <c r="R86" s="126"/>
      <c r="S86" s="33">
        <f t="shared" si="20"/>
        <v>13</v>
      </c>
      <c r="T86" s="99">
        <v>12</v>
      </c>
      <c r="U86" s="99">
        <v>14</v>
      </c>
      <c r="V86" s="213">
        <f t="shared" si="17"/>
        <v>10.859375</v>
      </c>
      <c r="W86" s="155"/>
      <c r="X86" s="139" t="str">
        <f t="shared" si="21"/>
        <v>Sem 1 Acquis</v>
      </c>
      <c r="Y86" s="112"/>
      <c r="Z86" s="33">
        <f t="shared" si="22"/>
        <v>0</v>
      </c>
      <c r="AA86" s="99"/>
      <c r="AB86" s="136"/>
      <c r="AC86" s="99"/>
      <c r="AD86" s="99"/>
      <c r="AE86" s="33">
        <f t="shared" si="23"/>
        <v>0</v>
      </c>
      <c r="AF86" s="136"/>
      <c r="AG86" s="136"/>
      <c r="AH86" s="33">
        <f t="shared" si="24"/>
        <v>0</v>
      </c>
      <c r="AI86" s="117"/>
      <c r="AJ86" s="117"/>
      <c r="AK86" s="117"/>
      <c r="AL86" s="33">
        <f t="shared" si="25"/>
        <v>0</v>
      </c>
      <c r="AM86" s="99"/>
      <c r="AN86" s="136"/>
      <c r="AO86" s="105">
        <f t="shared" si="28"/>
        <v>0</v>
      </c>
      <c r="AP86" s="106">
        <f t="shared" si="26"/>
        <v>5.4296875</v>
      </c>
      <c r="AQ86" s="34" t="str">
        <f t="shared" si="27"/>
        <v>Rattrapge</v>
      </c>
    </row>
    <row r="87" spans="1:43" ht="24.95" customHeight="1">
      <c r="A87" s="35">
        <v>79</v>
      </c>
      <c r="B87" s="96" t="s">
        <v>393</v>
      </c>
      <c r="C87" s="96" t="s">
        <v>394</v>
      </c>
      <c r="D87" s="109" t="s">
        <v>206</v>
      </c>
      <c r="E87" s="116" t="s">
        <v>741</v>
      </c>
      <c r="F87" s="116" t="s">
        <v>742</v>
      </c>
      <c r="G87" s="78">
        <f t="shared" si="18"/>
        <v>11.45</v>
      </c>
      <c r="H87" s="99">
        <v>10.25</v>
      </c>
      <c r="I87" s="126">
        <v>11.75</v>
      </c>
      <c r="J87" s="99">
        <v>13.75</v>
      </c>
      <c r="K87" s="99">
        <v>9.5</v>
      </c>
      <c r="L87" s="33">
        <f t="shared" si="19"/>
        <v>11.333333333333334</v>
      </c>
      <c r="M87" s="126">
        <v>13</v>
      </c>
      <c r="N87" s="126">
        <v>8</v>
      </c>
      <c r="O87" s="33">
        <f t="shared" si="16"/>
        <v>9</v>
      </c>
      <c r="P87" s="126"/>
      <c r="Q87" s="145">
        <v>9</v>
      </c>
      <c r="R87" s="126"/>
      <c r="S87" s="33">
        <f t="shared" si="20"/>
        <v>10</v>
      </c>
      <c r="T87" s="99">
        <v>13</v>
      </c>
      <c r="U87" s="99">
        <v>7</v>
      </c>
      <c r="V87" s="213">
        <f t="shared" si="17"/>
        <v>11.09375</v>
      </c>
      <c r="W87" s="155"/>
      <c r="X87" s="139" t="str">
        <f t="shared" si="21"/>
        <v>Sem 1 Acquis</v>
      </c>
      <c r="Y87" s="112"/>
      <c r="Z87" s="33">
        <f t="shared" si="22"/>
        <v>0</v>
      </c>
      <c r="AA87" s="99"/>
      <c r="AB87" s="136"/>
      <c r="AC87" s="99"/>
      <c r="AD87" s="99"/>
      <c r="AE87" s="33">
        <f t="shared" si="23"/>
        <v>0</v>
      </c>
      <c r="AF87" s="136"/>
      <c r="AG87" s="136"/>
      <c r="AH87" s="33">
        <f t="shared" si="24"/>
        <v>0</v>
      </c>
      <c r="AI87" s="117"/>
      <c r="AJ87" s="117"/>
      <c r="AK87" s="117"/>
      <c r="AL87" s="33">
        <f t="shared" si="25"/>
        <v>0</v>
      </c>
      <c r="AM87" s="99"/>
      <c r="AN87" s="136"/>
      <c r="AO87" s="105">
        <f t="shared" si="28"/>
        <v>0</v>
      </c>
      <c r="AP87" s="106">
        <f t="shared" si="26"/>
        <v>5.546875</v>
      </c>
      <c r="AQ87" s="34" t="str">
        <f t="shared" si="27"/>
        <v>Rattrapge</v>
      </c>
    </row>
    <row r="88" spans="1:43" ht="24.95" customHeight="1">
      <c r="A88" s="35">
        <v>80</v>
      </c>
      <c r="B88" s="96" t="s">
        <v>395</v>
      </c>
      <c r="C88" s="96" t="s">
        <v>396</v>
      </c>
      <c r="D88" s="109" t="s">
        <v>397</v>
      </c>
      <c r="E88" s="116" t="s">
        <v>743</v>
      </c>
      <c r="F88" s="116" t="s">
        <v>637</v>
      </c>
      <c r="G88" s="78">
        <f t="shared" si="18"/>
        <v>10.125</v>
      </c>
      <c r="H88" s="99">
        <v>10.75</v>
      </c>
      <c r="I88" s="126">
        <v>2.5</v>
      </c>
      <c r="J88" s="99">
        <v>12.5</v>
      </c>
      <c r="K88" s="99">
        <v>13.25</v>
      </c>
      <c r="L88" s="33">
        <f t="shared" si="19"/>
        <v>9.5833333333333339</v>
      </c>
      <c r="M88" s="126">
        <v>8.75</v>
      </c>
      <c r="N88" s="126">
        <v>11.25</v>
      </c>
      <c r="O88" s="33">
        <f t="shared" si="16"/>
        <v>14</v>
      </c>
      <c r="P88" s="126"/>
      <c r="Q88" s="145">
        <v>14</v>
      </c>
      <c r="R88" s="126"/>
      <c r="S88" s="33">
        <f t="shared" si="20"/>
        <v>11.25</v>
      </c>
      <c r="T88" s="99">
        <v>11</v>
      </c>
      <c r="U88" s="99">
        <v>11.5</v>
      </c>
      <c r="V88" s="213">
        <f t="shared" si="17"/>
        <v>10.40625</v>
      </c>
      <c r="W88" s="155"/>
      <c r="X88" s="139" t="str">
        <f t="shared" si="21"/>
        <v>Sem 1 Acquis</v>
      </c>
      <c r="Y88" s="112"/>
      <c r="Z88" s="33">
        <f t="shared" si="22"/>
        <v>0</v>
      </c>
      <c r="AA88" s="99"/>
      <c r="AB88" s="136"/>
      <c r="AC88" s="99"/>
      <c r="AD88" s="99"/>
      <c r="AE88" s="33">
        <f t="shared" si="23"/>
        <v>0</v>
      </c>
      <c r="AF88" s="136"/>
      <c r="AG88" s="136"/>
      <c r="AH88" s="33">
        <f t="shared" si="24"/>
        <v>0</v>
      </c>
      <c r="AI88" s="117"/>
      <c r="AJ88" s="117"/>
      <c r="AK88" s="117"/>
      <c r="AL88" s="33">
        <f t="shared" si="25"/>
        <v>0</v>
      </c>
      <c r="AM88" s="99"/>
      <c r="AN88" s="136"/>
      <c r="AO88" s="105">
        <f t="shared" si="28"/>
        <v>0</v>
      </c>
      <c r="AP88" s="106">
        <f t="shared" si="26"/>
        <v>5.203125</v>
      </c>
      <c r="AQ88" s="34" t="str">
        <f t="shared" si="27"/>
        <v>Rattrapge</v>
      </c>
    </row>
    <row r="89" spans="1:43" ht="24.95" customHeight="1">
      <c r="A89" s="35">
        <v>81</v>
      </c>
      <c r="B89" s="96" t="s">
        <v>398</v>
      </c>
      <c r="C89" s="96" t="s">
        <v>399</v>
      </c>
      <c r="D89" s="109" t="s">
        <v>400</v>
      </c>
      <c r="E89" s="116" t="s">
        <v>744</v>
      </c>
      <c r="F89" s="116" t="s">
        <v>656</v>
      </c>
      <c r="G89" s="78">
        <f t="shared" si="18"/>
        <v>11.574999999999999</v>
      </c>
      <c r="H89" s="99">
        <v>8.5</v>
      </c>
      <c r="I89" s="126">
        <v>14.5</v>
      </c>
      <c r="J89" s="99">
        <v>14.25</v>
      </c>
      <c r="K89" s="99">
        <v>9.25</v>
      </c>
      <c r="L89" s="33">
        <f t="shared" si="19"/>
        <v>11</v>
      </c>
      <c r="M89" s="126">
        <v>12.5</v>
      </c>
      <c r="N89" s="126">
        <v>8</v>
      </c>
      <c r="O89" s="33">
        <f t="shared" si="16"/>
        <v>13</v>
      </c>
      <c r="P89" s="126"/>
      <c r="Q89" s="145">
        <v>13</v>
      </c>
      <c r="R89" s="126"/>
      <c r="S89" s="33">
        <f t="shared" si="20"/>
        <v>11.5</v>
      </c>
      <c r="T89" s="99">
        <v>13</v>
      </c>
      <c r="U89" s="99">
        <v>10</v>
      </c>
      <c r="V89" s="213">
        <f t="shared" si="17"/>
        <v>11.546875</v>
      </c>
      <c r="W89" s="155"/>
      <c r="X89" s="139" t="str">
        <f t="shared" si="21"/>
        <v>Sem 1 Acquis</v>
      </c>
      <c r="Y89" s="112"/>
      <c r="Z89" s="33">
        <f t="shared" si="22"/>
        <v>0</v>
      </c>
      <c r="AA89" s="99"/>
      <c r="AB89" s="136"/>
      <c r="AC89" s="99"/>
      <c r="AD89" s="99"/>
      <c r="AE89" s="33">
        <f t="shared" si="23"/>
        <v>0</v>
      </c>
      <c r="AF89" s="136"/>
      <c r="AG89" s="136"/>
      <c r="AH89" s="33">
        <f t="shared" si="24"/>
        <v>0</v>
      </c>
      <c r="AI89" s="117"/>
      <c r="AJ89" s="117"/>
      <c r="AK89" s="117"/>
      <c r="AL89" s="33">
        <f t="shared" si="25"/>
        <v>0</v>
      </c>
      <c r="AM89" s="99"/>
      <c r="AN89" s="136"/>
      <c r="AO89" s="105">
        <f t="shared" si="28"/>
        <v>0</v>
      </c>
      <c r="AP89" s="106">
        <f t="shared" si="26"/>
        <v>5.7734375</v>
      </c>
      <c r="AQ89" s="34" t="str">
        <f t="shared" si="27"/>
        <v>Rattrapge</v>
      </c>
    </row>
    <row r="90" spans="1:43" ht="24.95" customHeight="1">
      <c r="A90" s="35">
        <v>82</v>
      </c>
      <c r="B90" s="96" t="s">
        <v>401</v>
      </c>
      <c r="C90" s="96" t="s">
        <v>402</v>
      </c>
      <c r="D90" s="109" t="s">
        <v>261</v>
      </c>
      <c r="E90" s="116" t="s">
        <v>745</v>
      </c>
      <c r="F90" s="116" t="s">
        <v>637</v>
      </c>
      <c r="G90" s="78">
        <f t="shared" si="18"/>
        <v>10.25</v>
      </c>
      <c r="H90" s="99">
        <v>10</v>
      </c>
      <c r="I90" s="126">
        <v>9</v>
      </c>
      <c r="J90" s="99">
        <v>12.5</v>
      </c>
      <c r="K90" s="99">
        <v>8.5</v>
      </c>
      <c r="L90" s="33">
        <f t="shared" si="19"/>
        <v>10.666666666666666</v>
      </c>
      <c r="M90" s="126">
        <v>13</v>
      </c>
      <c r="N90" s="126">
        <v>6</v>
      </c>
      <c r="O90" s="33">
        <f t="shared" si="16"/>
        <v>9.5</v>
      </c>
      <c r="P90" s="126"/>
      <c r="Q90" s="145">
        <v>9.5</v>
      </c>
      <c r="R90" s="126"/>
      <c r="S90" s="33">
        <f t="shared" si="20"/>
        <v>0</v>
      </c>
      <c r="T90" s="99"/>
      <c r="U90" s="99"/>
      <c r="V90" s="33">
        <f t="shared" si="17"/>
        <v>9</v>
      </c>
      <c r="W90" s="155"/>
      <c r="X90" s="139" t="str">
        <f t="shared" si="21"/>
        <v/>
      </c>
      <c r="Y90" s="112"/>
      <c r="Z90" s="33">
        <f t="shared" si="22"/>
        <v>0</v>
      </c>
      <c r="AA90" s="99"/>
      <c r="AB90" s="136"/>
      <c r="AC90" s="99"/>
      <c r="AD90" s="99"/>
      <c r="AE90" s="33">
        <f t="shared" si="23"/>
        <v>0</v>
      </c>
      <c r="AF90" s="136"/>
      <c r="AG90" s="136"/>
      <c r="AH90" s="33">
        <f t="shared" si="24"/>
        <v>0</v>
      </c>
      <c r="AI90" s="117"/>
      <c r="AJ90" s="117"/>
      <c r="AK90" s="117"/>
      <c r="AL90" s="33">
        <f t="shared" si="25"/>
        <v>0</v>
      </c>
      <c r="AM90" s="99"/>
      <c r="AN90" s="136"/>
      <c r="AO90" s="105">
        <f t="shared" si="28"/>
        <v>0</v>
      </c>
      <c r="AP90" s="106">
        <f t="shared" si="26"/>
        <v>4.5</v>
      </c>
      <c r="AQ90" s="34" t="str">
        <f t="shared" si="27"/>
        <v>Rattrapge</v>
      </c>
    </row>
    <row r="91" spans="1:43" ht="24.95" customHeight="1">
      <c r="A91" s="35">
        <v>83</v>
      </c>
      <c r="B91" s="96" t="s">
        <v>403</v>
      </c>
      <c r="C91" s="96" t="s">
        <v>404</v>
      </c>
      <c r="D91" s="109" t="s">
        <v>405</v>
      </c>
      <c r="E91" s="116" t="s">
        <v>746</v>
      </c>
      <c r="F91" s="116" t="s">
        <v>637</v>
      </c>
      <c r="G91" s="78">
        <f t="shared" si="18"/>
        <v>11.4</v>
      </c>
      <c r="H91" s="99">
        <v>11</v>
      </c>
      <c r="I91" s="126">
        <v>9.75</v>
      </c>
      <c r="J91" s="99">
        <v>12.5</v>
      </c>
      <c r="K91" s="99">
        <v>12</v>
      </c>
      <c r="L91" s="33">
        <f t="shared" si="19"/>
        <v>12.083333333333334</v>
      </c>
      <c r="M91" s="126">
        <v>12.5</v>
      </c>
      <c r="N91" s="126">
        <v>11.25</v>
      </c>
      <c r="O91" s="33">
        <f t="shared" si="16"/>
        <v>11.5</v>
      </c>
      <c r="P91" s="126"/>
      <c r="Q91" s="145">
        <v>11.5</v>
      </c>
      <c r="R91" s="126"/>
      <c r="S91" s="33">
        <f t="shared" si="20"/>
        <v>12.75</v>
      </c>
      <c r="T91" s="99">
        <v>13</v>
      </c>
      <c r="U91" s="99">
        <v>12.5</v>
      </c>
      <c r="V91" s="213">
        <f t="shared" si="17"/>
        <v>11.703125</v>
      </c>
      <c r="W91" s="155"/>
      <c r="X91" s="139" t="str">
        <f t="shared" si="21"/>
        <v>Sem 1 Acquis</v>
      </c>
      <c r="Y91" s="112"/>
      <c r="Z91" s="33">
        <f t="shared" si="22"/>
        <v>0</v>
      </c>
      <c r="AA91" s="99"/>
      <c r="AB91" s="136"/>
      <c r="AC91" s="99"/>
      <c r="AD91" s="99"/>
      <c r="AE91" s="33">
        <f t="shared" si="23"/>
        <v>0</v>
      </c>
      <c r="AF91" s="136"/>
      <c r="AG91" s="136"/>
      <c r="AH91" s="33">
        <f t="shared" si="24"/>
        <v>0</v>
      </c>
      <c r="AI91" s="117"/>
      <c r="AJ91" s="117"/>
      <c r="AK91" s="117"/>
      <c r="AL91" s="33">
        <f t="shared" si="25"/>
        <v>0</v>
      </c>
      <c r="AM91" s="99"/>
      <c r="AN91" s="136"/>
      <c r="AO91" s="105">
        <f t="shared" si="28"/>
        <v>0</v>
      </c>
      <c r="AP91" s="106">
        <f t="shared" si="26"/>
        <v>5.8515625</v>
      </c>
      <c r="AQ91" s="34" t="str">
        <f t="shared" si="27"/>
        <v>Rattrapge</v>
      </c>
    </row>
    <row r="92" spans="1:43" ht="24.95" customHeight="1">
      <c r="A92" s="35">
        <v>84</v>
      </c>
      <c r="B92" s="96" t="s">
        <v>406</v>
      </c>
      <c r="C92" s="96" t="s">
        <v>407</v>
      </c>
      <c r="D92" s="109" t="s">
        <v>408</v>
      </c>
      <c r="E92" s="116" t="s">
        <v>747</v>
      </c>
      <c r="F92" s="116" t="s">
        <v>637</v>
      </c>
      <c r="G92" s="78">
        <f t="shared" si="18"/>
        <v>9.1999999999999993</v>
      </c>
      <c r="H92" s="126">
        <v>7</v>
      </c>
      <c r="I92" s="151">
        <v>10</v>
      </c>
      <c r="J92" s="99">
        <v>11</v>
      </c>
      <c r="K92" s="99">
        <v>9</v>
      </c>
      <c r="L92" s="33">
        <f t="shared" si="19"/>
        <v>9.8333333333333339</v>
      </c>
      <c r="M92" s="126">
        <v>10</v>
      </c>
      <c r="N92" s="126">
        <v>9.5</v>
      </c>
      <c r="O92" s="33">
        <f t="shared" si="16"/>
        <v>6.5</v>
      </c>
      <c r="P92" s="126"/>
      <c r="Q92" s="145">
        <v>6.5</v>
      </c>
      <c r="R92" s="126"/>
      <c r="S92" s="33">
        <f t="shared" si="20"/>
        <v>11.5</v>
      </c>
      <c r="T92" s="99">
        <v>10</v>
      </c>
      <c r="U92" s="151">
        <v>13</v>
      </c>
      <c r="V92" s="33">
        <f t="shared" si="17"/>
        <v>9.4375</v>
      </c>
      <c r="W92" s="155"/>
      <c r="X92" s="139" t="str">
        <f t="shared" si="21"/>
        <v/>
      </c>
      <c r="Y92" s="112"/>
      <c r="Z92" s="33">
        <f t="shared" si="22"/>
        <v>0</v>
      </c>
      <c r="AA92" s="99"/>
      <c r="AB92" s="136"/>
      <c r="AC92" s="99"/>
      <c r="AD92" s="99"/>
      <c r="AE92" s="33">
        <f t="shared" si="23"/>
        <v>0</v>
      </c>
      <c r="AF92" s="136"/>
      <c r="AG92" s="136"/>
      <c r="AH92" s="33">
        <f t="shared" si="24"/>
        <v>0</v>
      </c>
      <c r="AI92" s="117"/>
      <c r="AJ92" s="117"/>
      <c r="AK92" s="117"/>
      <c r="AL92" s="33">
        <f t="shared" si="25"/>
        <v>7</v>
      </c>
      <c r="AM92" s="99"/>
      <c r="AN92" s="136">
        <v>14</v>
      </c>
      <c r="AO92" s="105">
        <f t="shared" si="28"/>
        <v>0.875</v>
      </c>
      <c r="AP92" s="106">
        <f t="shared" si="26"/>
        <v>5.15625</v>
      </c>
      <c r="AQ92" s="34" t="str">
        <f t="shared" si="27"/>
        <v>Rattrapge</v>
      </c>
    </row>
    <row r="93" spans="1:43" ht="24.95" customHeight="1">
      <c r="A93" s="35">
        <v>85</v>
      </c>
      <c r="B93" s="96" t="s">
        <v>409</v>
      </c>
      <c r="C93" s="96" t="s">
        <v>410</v>
      </c>
      <c r="D93" s="109" t="s">
        <v>411</v>
      </c>
      <c r="E93" s="116" t="s">
        <v>748</v>
      </c>
      <c r="F93" s="116" t="s">
        <v>738</v>
      </c>
      <c r="G93" s="78">
        <f t="shared" si="18"/>
        <v>9.6110000000000007</v>
      </c>
      <c r="H93" s="126">
        <v>7.87</v>
      </c>
      <c r="I93" s="126">
        <v>7.5</v>
      </c>
      <c r="J93" s="99">
        <v>12</v>
      </c>
      <c r="K93" s="99">
        <v>10.75</v>
      </c>
      <c r="L93" s="33">
        <f t="shared" si="19"/>
        <v>9.9166666666666661</v>
      </c>
      <c r="M93" s="126">
        <v>10</v>
      </c>
      <c r="N93" s="126">
        <v>9.75</v>
      </c>
      <c r="O93" s="33">
        <f t="shared" si="16"/>
        <v>7.5</v>
      </c>
      <c r="P93" s="126"/>
      <c r="Q93" s="145">
        <v>7.5</v>
      </c>
      <c r="R93" s="126"/>
      <c r="S93" s="33">
        <f t="shared" si="20"/>
        <v>12.5</v>
      </c>
      <c r="T93" s="99">
        <v>15</v>
      </c>
      <c r="U93" s="126">
        <v>10</v>
      </c>
      <c r="V93" s="33">
        <f t="shared" si="17"/>
        <v>9.8975000000000009</v>
      </c>
      <c r="W93" s="155"/>
      <c r="X93" s="139" t="str">
        <f t="shared" si="21"/>
        <v/>
      </c>
      <c r="Y93" s="112"/>
      <c r="Z93" s="33">
        <f t="shared" si="22"/>
        <v>0</v>
      </c>
      <c r="AA93" s="99"/>
      <c r="AB93" s="136"/>
      <c r="AC93" s="99"/>
      <c r="AD93" s="99"/>
      <c r="AE93" s="33">
        <f t="shared" si="23"/>
        <v>0</v>
      </c>
      <c r="AF93" s="136"/>
      <c r="AG93" s="136"/>
      <c r="AH93" s="33">
        <f t="shared" si="24"/>
        <v>0</v>
      </c>
      <c r="AI93" s="117"/>
      <c r="AJ93" s="117"/>
      <c r="AK93" s="117"/>
      <c r="AL93" s="33">
        <f t="shared" si="25"/>
        <v>0</v>
      </c>
      <c r="AM93" s="99"/>
      <c r="AN93" s="136"/>
      <c r="AO93" s="105">
        <f t="shared" si="28"/>
        <v>0</v>
      </c>
      <c r="AP93" s="106">
        <f t="shared" si="26"/>
        <v>4.9487500000000004</v>
      </c>
      <c r="AQ93" s="34" t="str">
        <f t="shared" si="27"/>
        <v>Rattrapge</v>
      </c>
    </row>
    <row r="94" spans="1:43" ht="24.95" customHeight="1">
      <c r="A94" s="35">
        <v>86</v>
      </c>
      <c r="B94" s="96" t="s">
        <v>412</v>
      </c>
      <c r="C94" s="96" t="s">
        <v>413</v>
      </c>
      <c r="D94" s="109" t="s">
        <v>405</v>
      </c>
      <c r="E94" s="116" t="s">
        <v>749</v>
      </c>
      <c r="F94" s="116" t="s">
        <v>637</v>
      </c>
      <c r="G94" s="78">
        <f t="shared" si="18"/>
        <v>8.65</v>
      </c>
      <c r="H94" s="126">
        <v>8.25</v>
      </c>
      <c r="I94" s="151">
        <v>10</v>
      </c>
      <c r="J94" s="99">
        <v>9.25</v>
      </c>
      <c r="K94" s="99">
        <v>7</v>
      </c>
      <c r="L94" s="33">
        <f t="shared" si="19"/>
        <v>9.8633333333333333</v>
      </c>
      <c r="M94" s="151">
        <v>10.67</v>
      </c>
      <c r="N94" s="126">
        <v>8.25</v>
      </c>
      <c r="O94" s="33">
        <f t="shared" si="16"/>
        <v>9</v>
      </c>
      <c r="P94" s="126"/>
      <c r="Q94" s="145">
        <v>9</v>
      </c>
      <c r="R94" s="126"/>
      <c r="S94" s="33">
        <f t="shared" si="20"/>
        <v>13.75</v>
      </c>
      <c r="T94" s="99">
        <v>14</v>
      </c>
      <c r="U94" s="151">
        <v>13.5</v>
      </c>
      <c r="V94" s="33">
        <f t="shared" si="17"/>
        <v>9.5368750000000002</v>
      </c>
      <c r="W94" s="155"/>
      <c r="X94" s="139" t="str">
        <f t="shared" si="21"/>
        <v/>
      </c>
      <c r="Y94" s="112"/>
      <c r="Z94" s="33">
        <f t="shared" si="22"/>
        <v>0</v>
      </c>
      <c r="AA94" s="99"/>
      <c r="AB94" s="136"/>
      <c r="AC94" s="99"/>
      <c r="AD94" s="99"/>
      <c r="AE94" s="33">
        <f t="shared" si="23"/>
        <v>0</v>
      </c>
      <c r="AF94" s="136"/>
      <c r="AG94" s="136"/>
      <c r="AH94" s="33">
        <f t="shared" si="24"/>
        <v>0</v>
      </c>
      <c r="AI94" s="117"/>
      <c r="AJ94" s="117"/>
      <c r="AK94" s="117"/>
      <c r="AL94" s="33">
        <f t="shared" si="25"/>
        <v>7.75</v>
      </c>
      <c r="AM94" s="99"/>
      <c r="AN94" s="136">
        <v>15.5</v>
      </c>
      <c r="AO94" s="105">
        <f t="shared" si="28"/>
        <v>0.96875</v>
      </c>
      <c r="AP94" s="106">
        <f t="shared" si="26"/>
        <v>5.2528125000000001</v>
      </c>
      <c r="AQ94" s="34" t="str">
        <f t="shared" si="27"/>
        <v>Rattrapge</v>
      </c>
    </row>
    <row r="95" spans="1:43" ht="24.95" customHeight="1">
      <c r="A95" s="35">
        <v>87</v>
      </c>
      <c r="B95" s="96" t="s">
        <v>414</v>
      </c>
      <c r="C95" s="96" t="s">
        <v>415</v>
      </c>
      <c r="D95" s="109" t="s">
        <v>370</v>
      </c>
      <c r="E95" s="116" t="s">
        <v>750</v>
      </c>
      <c r="F95" s="116" t="s">
        <v>751</v>
      </c>
      <c r="G95" s="78">
        <f t="shared" si="18"/>
        <v>8.0860000000000003</v>
      </c>
      <c r="H95" s="126">
        <v>8.1199999999999992</v>
      </c>
      <c r="I95" s="126">
        <v>5</v>
      </c>
      <c r="J95" s="99">
        <v>9.5</v>
      </c>
      <c r="K95" s="99">
        <v>9</v>
      </c>
      <c r="L95" s="33">
        <f t="shared" si="19"/>
        <v>7.666666666666667</v>
      </c>
      <c r="M95" s="126">
        <v>9</v>
      </c>
      <c r="N95" s="126">
        <v>5</v>
      </c>
      <c r="O95" s="33">
        <f t="shared" si="16"/>
        <v>10</v>
      </c>
      <c r="P95" s="126"/>
      <c r="Q95" s="145">
        <v>10</v>
      </c>
      <c r="R95" s="126"/>
      <c r="S95" s="33">
        <f t="shared" si="20"/>
        <v>9.5</v>
      </c>
      <c r="T95" s="99">
        <v>10</v>
      </c>
      <c r="U95" s="126">
        <v>9</v>
      </c>
      <c r="V95" s="33">
        <f t="shared" si="17"/>
        <v>8.3037500000000009</v>
      </c>
      <c r="W95" s="155"/>
      <c r="X95" s="139" t="str">
        <f t="shared" si="21"/>
        <v/>
      </c>
      <c r="Y95" s="112"/>
      <c r="Z95" s="33">
        <f t="shared" si="22"/>
        <v>0</v>
      </c>
      <c r="AA95" s="99"/>
      <c r="AB95" s="136"/>
      <c r="AC95" s="99"/>
      <c r="AD95" s="99"/>
      <c r="AE95" s="33">
        <f t="shared" si="23"/>
        <v>0</v>
      </c>
      <c r="AF95" s="136"/>
      <c r="AG95" s="136"/>
      <c r="AH95" s="33">
        <f t="shared" si="24"/>
        <v>0</v>
      </c>
      <c r="AI95" s="117"/>
      <c r="AJ95" s="117"/>
      <c r="AK95" s="117"/>
      <c r="AL95" s="33">
        <f t="shared" si="25"/>
        <v>0</v>
      </c>
      <c r="AM95" s="99"/>
      <c r="AN95" s="136"/>
      <c r="AO95" s="105">
        <f t="shared" si="28"/>
        <v>0</v>
      </c>
      <c r="AP95" s="106">
        <f t="shared" si="26"/>
        <v>4.1518750000000004</v>
      </c>
      <c r="AQ95" s="34" t="str">
        <f t="shared" si="27"/>
        <v>Rattrapge</v>
      </c>
    </row>
    <row r="96" spans="1:43" ht="24.95" customHeight="1">
      <c r="A96" s="35">
        <v>88</v>
      </c>
      <c r="B96" s="96" t="s">
        <v>416</v>
      </c>
      <c r="C96" s="96" t="s">
        <v>417</v>
      </c>
      <c r="D96" s="109" t="s">
        <v>418</v>
      </c>
      <c r="E96" s="116" t="s">
        <v>752</v>
      </c>
      <c r="F96" s="116" t="s">
        <v>654</v>
      </c>
      <c r="G96" s="78">
        <f t="shared" si="18"/>
        <v>9.5</v>
      </c>
      <c r="H96" s="126">
        <v>10</v>
      </c>
      <c r="I96" s="126">
        <v>7.5</v>
      </c>
      <c r="J96" s="99">
        <v>11.5</v>
      </c>
      <c r="K96" s="99">
        <v>7.75</v>
      </c>
      <c r="L96" s="33">
        <f t="shared" si="19"/>
        <v>8.9166666666666661</v>
      </c>
      <c r="M96" s="126">
        <v>9.75</v>
      </c>
      <c r="N96" s="126">
        <v>7.25</v>
      </c>
      <c r="O96" s="33">
        <f t="shared" si="16"/>
        <v>11</v>
      </c>
      <c r="P96" s="126"/>
      <c r="Q96" s="145">
        <v>11</v>
      </c>
      <c r="R96" s="126"/>
      <c r="S96" s="33">
        <f t="shared" si="20"/>
        <v>11</v>
      </c>
      <c r="T96" s="99">
        <v>13</v>
      </c>
      <c r="U96" s="126">
        <v>9</v>
      </c>
      <c r="V96" s="33">
        <f t="shared" si="17"/>
        <v>9.671875</v>
      </c>
      <c r="W96" s="155"/>
      <c r="X96" s="139" t="str">
        <f t="shared" si="21"/>
        <v/>
      </c>
      <c r="Y96" s="112"/>
      <c r="Z96" s="33">
        <f t="shared" si="22"/>
        <v>0</v>
      </c>
      <c r="AA96" s="99"/>
      <c r="AB96" s="136"/>
      <c r="AC96" s="99"/>
      <c r="AD96" s="99"/>
      <c r="AE96" s="33">
        <f t="shared" si="23"/>
        <v>0</v>
      </c>
      <c r="AF96" s="136"/>
      <c r="AG96" s="136"/>
      <c r="AH96" s="33">
        <f t="shared" si="24"/>
        <v>0</v>
      </c>
      <c r="AI96" s="117"/>
      <c r="AJ96" s="117"/>
      <c r="AK96" s="117"/>
      <c r="AL96" s="33">
        <f t="shared" si="25"/>
        <v>0</v>
      </c>
      <c r="AM96" s="99"/>
      <c r="AN96" s="136"/>
      <c r="AO96" s="105">
        <f t="shared" si="28"/>
        <v>0</v>
      </c>
      <c r="AP96" s="106">
        <f t="shared" si="26"/>
        <v>4.8359375</v>
      </c>
      <c r="AQ96" s="34" t="str">
        <f t="shared" si="27"/>
        <v>Rattrapge</v>
      </c>
    </row>
    <row r="97" spans="1:43" ht="24.95" customHeight="1">
      <c r="A97" s="35">
        <v>89</v>
      </c>
      <c r="B97" s="96" t="s">
        <v>419</v>
      </c>
      <c r="C97" s="96" t="s">
        <v>420</v>
      </c>
      <c r="D97" s="109" t="s">
        <v>421</v>
      </c>
      <c r="E97" s="116" t="s">
        <v>753</v>
      </c>
      <c r="F97" s="116" t="s">
        <v>635</v>
      </c>
      <c r="G97" s="78">
        <f t="shared" si="18"/>
        <v>7.125</v>
      </c>
      <c r="H97" s="126">
        <v>6</v>
      </c>
      <c r="I97" s="126">
        <v>8</v>
      </c>
      <c r="J97" s="99">
        <v>8.25</v>
      </c>
      <c r="K97" s="99">
        <v>6.25</v>
      </c>
      <c r="L97" s="33">
        <f t="shared" si="19"/>
        <v>8.75</v>
      </c>
      <c r="M97" s="126">
        <v>10</v>
      </c>
      <c r="N97" s="126">
        <v>6.25</v>
      </c>
      <c r="O97" s="33">
        <f t="shared" si="16"/>
        <v>9.5</v>
      </c>
      <c r="P97" s="126"/>
      <c r="Q97" s="145">
        <v>9.5</v>
      </c>
      <c r="R97" s="126"/>
      <c r="S97" s="33">
        <f t="shared" si="20"/>
        <v>10</v>
      </c>
      <c r="T97" s="99">
        <v>13</v>
      </c>
      <c r="U97" s="126">
        <v>7</v>
      </c>
      <c r="V97" s="33">
        <f t="shared" si="17"/>
        <v>7.9375</v>
      </c>
      <c r="W97" s="155"/>
      <c r="X97" s="139" t="str">
        <f t="shared" si="21"/>
        <v/>
      </c>
      <c r="Y97" s="112"/>
      <c r="Z97" s="33">
        <f t="shared" si="22"/>
        <v>0</v>
      </c>
      <c r="AA97" s="99"/>
      <c r="AB97" s="136"/>
      <c r="AC97" s="99"/>
      <c r="AD97" s="99"/>
      <c r="AE97" s="33">
        <f t="shared" si="23"/>
        <v>0</v>
      </c>
      <c r="AF97" s="136"/>
      <c r="AG97" s="136"/>
      <c r="AH97" s="33">
        <f t="shared" si="24"/>
        <v>0</v>
      </c>
      <c r="AI97" s="117"/>
      <c r="AJ97" s="117"/>
      <c r="AK97" s="117"/>
      <c r="AL97" s="33">
        <f t="shared" si="25"/>
        <v>0</v>
      </c>
      <c r="AM97" s="99"/>
      <c r="AN97" s="136"/>
      <c r="AO97" s="105">
        <f t="shared" si="28"/>
        <v>0</v>
      </c>
      <c r="AP97" s="106">
        <f t="shared" si="26"/>
        <v>3.96875</v>
      </c>
      <c r="AQ97" s="34" t="str">
        <f t="shared" si="27"/>
        <v>Rattrapge</v>
      </c>
    </row>
    <row r="98" spans="1:43" ht="24.95" customHeight="1">
      <c r="A98" s="35">
        <v>90</v>
      </c>
      <c r="B98" s="96" t="s">
        <v>422</v>
      </c>
      <c r="C98" s="96" t="s">
        <v>423</v>
      </c>
      <c r="D98" s="109" t="s">
        <v>221</v>
      </c>
      <c r="E98" s="116" t="s">
        <v>754</v>
      </c>
      <c r="F98" s="116" t="s">
        <v>635</v>
      </c>
      <c r="G98" s="78">
        <f t="shared" si="18"/>
        <v>14.125</v>
      </c>
      <c r="H98" s="126">
        <v>14</v>
      </c>
      <c r="I98" s="126">
        <v>11.25</v>
      </c>
      <c r="J98" s="99">
        <v>14.75</v>
      </c>
      <c r="K98" s="99">
        <v>16.25</v>
      </c>
      <c r="L98" s="33">
        <f t="shared" si="19"/>
        <v>14.25</v>
      </c>
      <c r="M98" s="126">
        <v>13.5</v>
      </c>
      <c r="N98" s="126">
        <v>15.75</v>
      </c>
      <c r="O98" s="33">
        <f t="shared" si="16"/>
        <v>13</v>
      </c>
      <c r="P98" s="126"/>
      <c r="Q98" s="145">
        <v>13</v>
      </c>
      <c r="R98" s="126"/>
      <c r="S98" s="33">
        <f t="shared" si="20"/>
        <v>12.25</v>
      </c>
      <c r="T98" s="99">
        <v>14</v>
      </c>
      <c r="U98" s="126">
        <v>10.5</v>
      </c>
      <c r="V98" s="213">
        <f t="shared" si="17"/>
        <v>13.84375</v>
      </c>
      <c r="W98" s="155"/>
      <c r="X98" s="162" t="str">
        <f t="shared" si="21"/>
        <v>Sem 1 Acquis</v>
      </c>
      <c r="Y98" s="112"/>
      <c r="Z98" s="33">
        <f t="shared" si="22"/>
        <v>0</v>
      </c>
      <c r="AA98" s="99"/>
      <c r="AB98" s="136"/>
      <c r="AC98" s="99"/>
      <c r="AD98" s="99"/>
      <c r="AE98" s="33">
        <f t="shared" si="23"/>
        <v>0</v>
      </c>
      <c r="AF98" s="136"/>
      <c r="AG98" s="136"/>
      <c r="AH98" s="33">
        <f t="shared" si="24"/>
        <v>0</v>
      </c>
      <c r="AI98" s="117"/>
      <c r="AJ98" s="117"/>
      <c r="AK98" s="117"/>
      <c r="AL98" s="33">
        <f t="shared" si="25"/>
        <v>0</v>
      </c>
      <c r="AM98" s="99"/>
      <c r="AN98" s="136"/>
      <c r="AO98" s="105">
        <f t="shared" si="28"/>
        <v>0</v>
      </c>
      <c r="AP98" s="106">
        <f t="shared" si="26"/>
        <v>6.921875</v>
      </c>
      <c r="AQ98" s="34" t="str">
        <f t="shared" si="27"/>
        <v>Rattrapge</v>
      </c>
    </row>
    <row r="99" spans="1:43" ht="24.95" customHeight="1">
      <c r="A99" s="35">
        <v>91</v>
      </c>
      <c r="B99" s="96" t="s">
        <v>424</v>
      </c>
      <c r="C99" s="96" t="s">
        <v>425</v>
      </c>
      <c r="D99" s="109" t="s">
        <v>426</v>
      </c>
      <c r="E99" s="116" t="s">
        <v>755</v>
      </c>
      <c r="F99" s="116" t="s">
        <v>637</v>
      </c>
      <c r="G99" s="78">
        <f t="shared" si="18"/>
        <v>7.9249999999999998</v>
      </c>
      <c r="H99" s="148">
        <v>6</v>
      </c>
      <c r="I99" s="148">
        <v>10.25</v>
      </c>
      <c r="J99" s="149">
        <v>9.25</v>
      </c>
      <c r="K99" s="149">
        <v>6.5</v>
      </c>
      <c r="L99" s="33">
        <f t="shared" si="19"/>
        <v>9.75</v>
      </c>
      <c r="M99" s="148">
        <v>9.75</v>
      </c>
      <c r="N99" s="148">
        <v>9.75</v>
      </c>
      <c r="O99" s="33">
        <f t="shared" ref="O99:O133" si="29">(P99+Q99+R99)</f>
        <v>10</v>
      </c>
      <c r="P99" s="148"/>
      <c r="Q99" s="147">
        <v>10</v>
      </c>
      <c r="R99" s="148"/>
      <c r="S99" s="33">
        <f t="shared" si="20"/>
        <v>13.5</v>
      </c>
      <c r="T99" s="149">
        <v>15</v>
      </c>
      <c r="U99" s="152">
        <v>12</v>
      </c>
      <c r="V99" s="33">
        <f t="shared" ref="V99:V133" si="30">((G99*10)+(L99*3)+(O99*1)+(S99*2))/16</f>
        <v>9.09375</v>
      </c>
      <c r="W99" s="155"/>
      <c r="X99" s="139" t="str">
        <f t="shared" si="21"/>
        <v/>
      </c>
      <c r="Y99" s="112"/>
      <c r="Z99" s="33">
        <f t="shared" si="22"/>
        <v>0</v>
      </c>
      <c r="AA99" s="99"/>
      <c r="AB99" s="136"/>
      <c r="AC99" s="99"/>
      <c r="AD99" s="99"/>
      <c r="AE99" s="33">
        <f t="shared" si="23"/>
        <v>0</v>
      </c>
      <c r="AF99" s="136"/>
      <c r="AG99" s="136"/>
      <c r="AH99" s="33">
        <f t="shared" si="24"/>
        <v>0</v>
      </c>
      <c r="AI99" s="117"/>
      <c r="AJ99" s="117"/>
      <c r="AK99" s="117"/>
      <c r="AL99" s="33">
        <f t="shared" si="25"/>
        <v>6.25</v>
      </c>
      <c r="AM99" s="99"/>
      <c r="AN99" s="136">
        <v>12.5</v>
      </c>
      <c r="AO99" s="105">
        <f t="shared" si="28"/>
        <v>0.78125</v>
      </c>
      <c r="AP99" s="106">
        <f t="shared" si="26"/>
        <v>4.9375</v>
      </c>
      <c r="AQ99" s="34" t="str">
        <f t="shared" si="27"/>
        <v>Rattrapge</v>
      </c>
    </row>
    <row r="100" spans="1:43" ht="24.95" customHeight="1">
      <c r="A100" s="35">
        <v>92</v>
      </c>
      <c r="B100" s="96" t="s">
        <v>427</v>
      </c>
      <c r="C100" s="96" t="s">
        <v>428</v>
      </c>
      <c r="D100" s="109" t="s">
        <v>361</v>
      </c>
      <c r="E100" s="116" t="s">
        <v>734</v>
      </c>
      <c r="F100" s="116" t="s">
        <v>654</v>
      </c>
      <c r="G100" s="78">
        <f t="shared" si="18"/>
        <v>10.661</v>
      </c>
      <c r="H100" s="126">
        <v>8.3699999999999992</v>
      </c>
      <c r="I100" s="126">
        <v>11</v>
      </c>
      <c r="J100" s="99">
        <v>12.5</v>
      </c>
      <c r="K100" s="99">
        <v>11</v>
      </c>
      <c r="L100" s="33">
        <f t="shared" si="19"/>
        <v>10.25</v>
      </c>
      <c r="M100" s="126">
        <v>10.25</v>
      </c>
      <c r="N100" s="126">
        <v>10.25</v>
      </c>
      <c r="O100" s="33">
        <f t="shared" si="29"/>
        <v>8</v>
      </c>
      <c r="P100" s="126"/>
      <c r="Q100" s="145">
        <v>8</v>
      </c>
      <c r="R100" s="126"/>
      <c r="S100" s="33">
        <f t="shared" si="20"/>
        <v>10.5</v>
      </c>
      <c r="T100" s="99">
        <v>13</v>
      </c>
      <c r="U100" s="126">
        <v>8</v>
      </c>
      <c r="V100" s="213">
        <f t="shared" si="30"/>
        <v>10.397500000000001</v>
      </c>
      <c r="W100" s="155"/>
      <c r="X100" s="139" t="str">
        <f t="shared" si="21"/>
        <v>Sem 1 Acquis</v>
      </c>
      <c r="Y100" s="112"/>
      <c r="Z100" s="33">
        <f t="shared" si="22"/>
        <v>0</v>
      </c>
      <c r="AA100" s="99"/>
      <c r="AB100" s="136"/>
      <c r="AC100" s="99"/>
      <c r="AD100" s="99"/>
      <c r="AE100" s="33">
        <f t="shared" si="23"/>
        <v>0</v>
      </c>
      <c r="AF100" s="136"/>
      <c r="AG100" s="136"/>
      <c r="AH100" s="33">
        <f t="shared" si="24"/>
        <v>0</v>
      </c>
      <c r="AI100" s="117"/>
      <c r="AJ100" s="117"/>
      <c r="AK100" s="117"/>
      <c r="AL100" s="33">
        <f t="shared" si="25"/>
        <v>0</v>
      </c>
      <c r="AM100" s="99"/>
      <c r="AN100" s="136"/>
      <c r="AO100" s="105">
        <f t="shared" si="28"/>
        <v>0</v>
      </c>
      <c r="AP100" s="106">
        <f t="shared" si="26"/>
        <v>5.1987500000000004</v>
      </c>
      <c r="AQ100" s="34" t="str">
        <f t="shared" si="27"/>
        <v>Rattrapge</v>
      </c>
    </row>
    <row r="101" spans="1:43" ht="24.95" customHeight="1">
      <c r="A101" s="35">
        <v>93</v>
      </c>
      <c r="B101" s="96" t="s">
        <v>431</v>
      </c>
      <c r="C101" s="96" t="s">
        <v>430</v>
      </c>
      <c r="D101" s="109" t="s">
        <v>432</v>
      </c>
      <c r="E101" s="116" t="s">
        <v>756</v>
      </c>
      <c r="F101" s="116" t="s">
        <v>637</v>
      </c>
      <c r="G101" s="78">
        <f t="shared" si="18"/>
        <v>14.086000000000002</v>
      </c>
      <c r="H101" s="126">
        <v>11.62</v>
      </c>
      <c r="I101" s="126">
        <v>15.75</v>
      </c>
      <c r="J101" s="99">
        <v>15.5</v>
      </c>
      <c r="K101" s="99">
        <v>14</v>
      </c>
      <c r="L101" s="33">
        <f t="shared" si="19"/>
        <v>14</v>
      </c>
      <c r="M101" s="126">
        <v>13.25</v>
      </c>
      <c r="N101" s="126">
        <v>15.5</v>
      </c>
      <c r="O101" s="33">
        <f t="shared" si="29"/>
        <v>10.5</v>
      </c>
      <c r="P101" s="126"/>
      <c r="Q101" s="145">
        <v>10.5</v>
      </c>
      <c r="R101" s="126"/>
      <c r="S101" s="33">
        <f t="shared" si="20"/>
        <v>13.5</v>
      </c>
      <c r="T101" s="99">
        <v>16</v>
      </c>
      <c r="U101" s="126">
        <v>11</v>
      </c>
      <c r="V101" s="213">
        <f t="shared" si="30"/>
        <v>13.772500000000001</v>
      </c>
      <c r="W101" s="155"/>
      <c r="X101" s="139" t="str">
        <f t="shared" si="21"/>
        <v>Sem 1 Acquis</v>
      </c>
      <c r="Y101" s="112"/>
      <c r="Z101" s="33">
        <f t="shared" si="22"/>
        <v>0</v>
      </c>
      <c r="AA101" s="99"/>
      <c r="AB101" s="136"/>
      <c r="AC101" s="99"/>
      <c r="AD101" s="99"/>
      <c r="AE101" s="33">
        <f t="shared" si="23"/>
        <v>0</v>
      </c>
      <c r="AF101" s="136"/>
      <c r="AG101" s="136"/>
      <c r="AH101" s="33">
        <f t="shared" si="24"/>
        <v>0</v>
      </c>
      <c r="AI101" s="117"/>
      <c r="AJ101" s="117"/>
      <c r="AK101" s="117"/>
      <c r="AL101" s="33">
        <f t="shared" si="25"/>
        <v>0</v>
      </c>
      <c r="AM101" s="99"/>
      <c r="AN101" s="136"/>
      <c r="AO101" s="105">
        <f t="shared" si="28"/>
        <v>0</v>
      </c>
      <c r="AP101" s="106">
        <f t="shared" si="26"/>
        <v>6.8862500000000004</v>
      </c>
      <c r="AQ101" s="34" t="str">
        <f t="shared" si="27"/>
        <v>Rattrapge</v>
      </c>
    </row>
    <row r="102" spans="1:43" ht="24.95" customHeight="1">
      <c r="A102" s="35">
        <v>94</v>
      </c>
      <c r="B102" s="96" t="s">
        <v>429</v>
      </c>
      <c r="C102" s="96" t="s">
        <v>430</v>
      </c>
      <c r="D102" s="109" t="s">
        <v>304</v>
      </c>
      <c r="E102" s="116" t="s">
        <v>757</v>
      </c>
      <c r="F102" s="116" t="s">
        <v>637</v>
      </c>
      <c r="G102" s="78">
        <f t="shared" si="18"/>
        <v>13.388999999999999</v>
      </c>
      <c r="H102" s="126">
        <v>10.75</v>
      </c>
      <c r="I102" s="126">
        <v>15.57</v>
      </c>
      <c r="J102" s="99">
        <v>14</v>
      </c>
      <c r="K102" s="99">
        <v>14.25</v>
      </c>
      <c r="L102" s="33">
        <f t="shared" si="19"/>
        <v>13.416666666666666</v>
      </c>
      <c r="M102" s="126">
        <v>13</v>
      </c>
      <c r="N102" s="126">
        <v>14.25</v>
      </c>
      <c r="O102" s="33">
        <f t="shared" si="29"/>
        <v>12</v>
      </c>
      <c r="P102" s="126"/>
      <c r="Q102" s="145">
        <v>12</v>
      </c>
      <c r="R102" s="126"/>
      <c r="S102" s="33">
        <f t="shared" si="20"/>
        <v>13.25</v>
      </c>
      <c r="T102" s="99">
        <v>15</v>
      </c>
      <c r="U102" s="126">
        <v>11.5</v>
      </c>
      <c r="V102" s="213">
        <f t="shared" si="30"/>
        <v>13.29</v>
      </c>
      <c r="W102" s="155"/>
      <c r="X102" s="139" t="str">
        <f t="shared" si="21"/>
        <v>Sem 1 Acquis</v>
      </c>
      <c r="Y102" s="112"/>
      <c r="Z102" s="33">
        <f t="shared" si="22"/>
        <v>0</v>
      </c>
      <c r="AA102" s="99"/>
      <c r="AB102" s="136"/>
      <c r="AC102" s="99"/>
      <c r="AD102" s="99"/>
      <c r="AE102" s="33">
        <f t="shared" si="23"/>
        <v>0</v>
      </c>
      <c r="AF102" s="136"/>
      <c r="AG102" s="136"/>
      <c r="AH102" s="33">
        <f t="shared" si="24"/>
        <v>0</v>
      </c>
      <c r="AI102" s="117"/>
      <c r="AJ102" s="117"/>
      <c r="AK102" s="117"/>
      <c r="AL102" s="33">
        <f t="shared" si="25"/>
        <v>0</v>
      </c>
      <c r="AM102" s="99"/>
      <c r="AN102" s="136"/>
      <c r="AO102" s="105">
        <f t="shared" si="28"/>
        <v>0</v>
      </c>
      <c r="AP102" s="106">
        <f t="shared" si="26"/>
        <v>6.6449999999999996</v>
      </c>
      <c r="AQ102" s="34" t="str">
        <f t="shared" si="27"/>
        <v>Rattrapge</v>
      </c>
    </row>
    <row r="103" spans="1:43" ht="24.95" customHeight="1">
      <c r="A103" s="35">
        <v>95</v>
      </c>
      <c r="B103" s="96" t="s">
        <v>433</v>
      </c>
      <c r="C103" s="96" t="s">
        <v>434</v>
      </c>
      <c r="D103" s="109" t="s">
        <v>435</v>
      </c>
      <c r="E103" s="116" t="s">
        <v>758</v>
      </c>
      <c r="F103" s="116" t="s">
        <v>759</v>
      </c>
      <c r="G103" s="78">
        <f t="shared" si="18"/>
        <v>10.475</v>
      </c>
      <c r="H103" s="126">
        <v>10</v>
      </c>
      <c r="I103" s="126">
        <v>7</v>
      </c>
      <c r="J103" s="99">
        <v>11.25</v>
      </c>
      <c r="K103" s="99">
        <v>13.5</v>
      </c>
      <c r="L103" s="33">
        <f t="shared" si="19"/>
        <v>3</v>
      </c>
      <c r="M103" s="126"/>
      <c r="N103" s="126">
        <v>9</v>
      </c>
      <c r="O103" s="33">
        <f t="shared" si="29"/>
        <v>11</v>
      </c>
      <c r="P103" s="126"/>
      <c r="Q103" s="145">
        <v>11</v>
      </c>
      <c r="R103" s="126"/>
      <c r="S103" s="33">
        <f t="shared" si="20"/>
        <v>12.75</v>
      </c>
      <c r="T103" s="99">
        <v>15</v>
      </c>
      <c r="U103" s="151">
        <v>10.5</v>
      </c>
      <c r="V103" s="33">
        <f t="shared" si="30"/>
        <v>9.390625</v>
      </c>
      <c r="W103" s="155"/>
      <c r="X103" s="139" t="str">
        <f t="shared" si="21"/>
        <v/>
      </c>
      <c r="Y103" s="112"/>
      <c r="Z103" s="33">
        <f t="shared" si="22"/>
        <v>2.0659999999999998</v>
      </c>
      <c r="AA103" s="99"/>
      <c r="AB103" s="136">
        <v>10.33</v>
      </c>
      <c r="AC103" s="99"/>
      <c r="AD103" s="99"/>
      <c r="AE103" s="33">
        <f t="shared" si="23"/>
        <v>4</v>
      </c>
      <c r="AF103" s="136"/>
      <c r="AG103" s="136">
        <v>12</v>
      </c>
      <c r="AH103" s="33">
        <f t="shared" si="24"/>
        <v>0</v>
      </c>
      <c r="AI103" s="117"/>
      <c r="AJ103" s="117"/>
      <c r="AK103" s="117"/>
      <c r="AL103" s="33">
        <f t="shared" si="25"/>
        <v>8</v>
      </c>
      <c r="AM103" s="99"/>
      <c r="AN103" s="136">
        <v>16</v>
      </c>
      <c r="AO103" s="105">
        <f t="shared" si="28"/>
        <v>3.0412499999999998</v>
      </c>
      <c r="AP103" s="106">
        <f t="shared" si="26"/>
        <v>6.2159374999999999</v>
      </c>
      <c r="AQ103" s="34" t="str">
        <f t="shared" si="27"/>
        <v>Rattrapge</v>
      </c>
    </row>
    <row r="104" spans="1:43" ht="24.95" customHeight="1">
      <c r="A104" s="35">
        <v>96</v>
      </c>
      <c r="B104" s="96" t="s">
        <v>436</v>
      </c>
      <c r="C104" s="96" t="s">
        <v>437</v>
      </c>
      <c r="D104" s="109" t="s">
        <v>438</v>
      </c>
      <c r="E104" s="116" t="s">
        <v>760</v>
      </c>
      <c r="F104" s="116" t="s">
        <v>637</v>
      </c>
      <c r="G104" s="78">
        <f t="shared" si="18"/>
        <v>11.7</v>
      </c>
      <c r="H104" s="126">
        <v>10.5</v>
      </c>
      <c r="I104" s="126">
        <v>10.75</v>
      </c>
      <c r="J104" s="99">
        <v>13.5</v>
      </c>
      <c r="K104" s="99">
        <v>11.75</v>
      </c>
      <c r="L104" s="33">
        <f t="shared" si="19"/>
        <v>12.5</v>
      </c>
      <c r="M104" s="126">
        <v>12.5</v>
      </c>
      <c r="N104" s="126">
        <v>12.5</v>
      </c>
      <c r="O104" s="33">
        <f t="shared" si="29"/>
        <v>12</v>
      </c>
      <c r="P104" s="126"/>
      <c r="Q104" s="145">
        <v>12</v>
      </c>
      <c r="R104" s="126"/>
      <c r="S104" s="33">
        <f t="shared" si="20"/>
        <v>11.75</v>
      </c>
      <c r="T104" s="99">
        <v>13</v>
      </c>
      <c r="U104" s="126">
        <v>10.5</v>
      </c>
      <c r="V104" s="213">
        <f t="shared" si="30"/>
        <v>11.875</v>
      </c>
      <c r="W104" s="155"/>
      <c r="X104" s="139" t="str">
        <f t="shared" si="21"/>
        <v>Sem 1 Acquis</v>
      </c>
      <c r="Y104" s="112"/>
      <c r="Z104" s="33">
        <f t="shared" si="22"/>
        <v>0</v>
      </c>
      <c r="AA104" s="99"/>
      <c r="AB104" s="136"/>
      <c r="AC104" s="99"/>
      <c r="AD104" s="99"/>
      <c r="AE104" s="33">
        <f t="shared" si="23"/>
        <v>0</v>
      </c>
      <c r="AF104" s="136"/>
      <c r="AG104" s="136"/>
      <c r="AH104" s="33">
        <f t="shared" si="24"/>
        <v>0</v>
      </c>
      <c r="AI104" s="117"/>
      <c r="AJ104" s="117"/>
      <c r="AK104" s="117"/>
      <c r="AL104" s="33">
        <f t="shared" si="25"/>
        <v>0</v>
      </c>
      <c r="AM104" s="99"/>
      <c r="AN104" s="136"/>
      <c r="AO104" s="105">
        <f t="shared" si="28"/>
        <v>0</v>
      </c>
      <c r="AP104" s="106">
        <f t="shared" si="26"/>
        <v>5.9375</v>
      </c>
      <c r="AQ104" s="34" t="str">
        <f t="shared" si="27"/>
        <v>Rattrapge</v>
      </c>
    </row>
    <row r="105" spans="1:43" ht="24.95" customHeight="1">
      <c r="A105" s="35">
        <v>97</v>
      </c>
      <c r="B105" s="96" t="s">
        <v>439</v>
      </c>
      <c r="C105" s="96" t="s">
        <v>440</v>
      </c>
      <c r="D105" s="109" t="s">
        <v>441</v>
      </c>
      <c r="E105" s="116" t="s">
        <v>761</v>
      </c>
      <c r="F105" s="116" t="s">
        <v>676</v>
      </c>
      <c r="G105" s="78">
        <f t="shared" si="18"/>
        <v>7.9</v>
      </c>
      <c r="H105" s="126">
        <v>7</v>
      </c>
      <c r="I105" s="151">
        <v>10</v>
      </c>
      <c r="J105" s="99">
        <v>10</v>
      </c>
      <c r="K105" s="99">
        <v>4</v>
      </c>
      <c r="L105" s="33">
        <f t="shared" si="19"/>
        <v>11.833333333333334</v>
      </c>
      <c r="M105" s="151">
        <v>13</v>
      </c>
      <c r="N105" s="126">
        <v>9.5</v>
      </c>
      <c r="O105" s="33">
        <f t="shared" si="29"/>
        <v>9.5</v>
      </c>
      <c r="P105" s="126"/>
      <c r="Q105" s="145">
        <v>9.5</v>
      </c>
      <c r="R105" s="126"/>
      <c r="S105" s="33">
        <f t="shared" si="20"/>
        <v>11.5</v>
      </c>
      <c r="T105" s="99">
        <v>13</v>
      </c>
      <c r="U105" s="151">
        <v>10</v>
      </c>
      <c r="V105" s="33">
        <f t="shared" si="30"/>
        <v>9.1875</v>
      </c>
      <c r="W105" s="155"/>
      <c r="X105" s="139" t="str">
        <f t="shared" si="21"/>
        <v/>
      </c>
      <c r="Y105" s="112"/>
      <c r="Z105" s="33">
        <f t="shared" si="22"/>
        <v>2</v>
      </c>
      <c r="AA105" s="99"/>
      <c r="AB105" s="136">
        <v>10</v>
      </c>
      <c r="AC105" s="99"/>
      <c r="AD105" s="99"/>
      <c r="AE105" s="33">
        <f t="shared" si="23"/>
        <v>8.6666666666666661</v>
      </c>
      <c r="AF105" s="136">
        <v>13</v>
      </c>
      <c r="AG105" s="136"/>
      <c r="AH105" s="33">
        <f t="shared" si="24"/>
        <v>0</v>
      </c>
      <c r="AI105" s="117"/>
      <c r="AJ105" s="117"/>
      <c r="AK105" s="117"/>
      <c r="AL105" s="33">
        <f t="shared" si="25"/>
        <v>5.5</v>
      </c>
      <c r="AM105" s="99"/>
      <c r="AN105" s="136">
        <v>11</v>
      </c>
      <c r="AO105" s="105">
        <f t="shared" si="28"/>
        <v>3.5625</v>
      </c>
      <c r="AP105" s="106">
        <f t="shared" si="26"/>
        <v>6.375</v>
      </c>
      <c r="AQ105" s="34" t="str">
        <f t="shared" si="27"/>
        <v>Rattrapge</v>
      </c>
    </row>
    <row r="106" spans="1:43" ht="24.95" customHeight="1">
      <c r="A106" s="35">
        <v>98</v>
      </c>
      <c r="B106" s="96" t="s">
        <v>442</v>
      </c>
      <c r="C106" s="96" t="s">
        <v>443</v>
      </c>
      <c r="D106" s="109" t="s">
        <v>270</v>
      </c>
      <c r="E106" s="116" t="s">
        <v>762</v>
      </c>
      <c r="F106" s="116" t="s">
        <v>763</v>
      </c>
      <c r="G106" s="78">
        <f t="shared" si="18"/>
        <v>9.3000000000000007</v>
      </c>
      <c r="H106" s="126">
        <v>10</v>
      </c>
      <c r="I106" s="126">
        <v>7</v>
      </c>
      <c r="J106" s="99">
        <v>12</v>
      </c>
      <c r="K106" s="99">
        <v>6.5</v>
      </c>
      <c r="L106" s="33">
        <f t="shared" si="19"/>
        <v>9.0833333333333339</v>
      </c>
      <c r="M106" s="126">
        <v>10.25</v>
      </c>
      <c r="N106" s="126">
        <v>6.75</v>
      </c>
      <c r="O106" s="33">
        <f t="shared" si="29"/>
        <v>8.5</v>
      </c>
      <c r="P106" s="126"/>
      <c r="Q106" s="145">
        <v>8.5</v>
      </c>
      <c r="R106" s="126"/>
      <c r="S106" s="33">
        <f t="shared" si="20"/>
        <v>10.25</v>
      </c>
      <c r="T106" s="99">
        <v>12</v>
      </c>
      <c r="U106" s="126">
        <v>8.5</v>
      </c>
      <c r="V106" s="33">
        <f t="shared" si="30"/>
        <v>9.328125</v>
      </c>
      <c r="W106" s="155"/>
      <c r="X106" s="139" t="str">
        <f t="shared" si="21"/>
        <v/>
      </c>
      <c r="Y106" s="112"/>
      <c r="Z106" s="33">
        <f t="shared" si="22"/>
        <v>0</v>
      </c>
      <c r="AA106" s="99"/>
      <c r="AB106" s="136"/>
      <c r="AC106" s="99"/>
      <c r="AD106" s="99"/>
      <c r="AE106" s="33">
        <f t="shared" si="23"/>
        <v>0</v>
      </c>
      <c r="AF106" s="136"/>
      <c r="AG106" s="136"/>
      <c r="AH106" s="33">
        <f t="shared" si="24"/>
        <v>0</v>
      </c>
      <c r="AI106" s="117"/>
      <c r="AJ106" s="117"/>
      <c r="AK106" s="117"/>
      <c r="AL106" s="33">
        <f t="shared" si="25"/>
        <v>0</v>
      </c>
      <c r="AM106" s="99"/>
      <c r="AN106" s="136"/>
      <c r="AO106" s="105">
        <f t="shared" si="28"/>
        <v>0</v>
      </c>
      <c r="AP106" s="106">
        <f t="shared" si="26"/>
        <v>4.6640625</v>
      </c>
      <c r="AQ106" s="34" t="str">
        <f t="shared" si="27"/>
        <v>Rattrapge</v>
      </c>
    </row>
    <row r="107" spans="1:43" ht="24.95" customHeight="1">
      <c r="A107" s="35">
        <v>99</v>
      </c>
      <c r="B107" s="96" t="s">
        <v>444</v>
      </c>
      <c r="C107" s="96" t="s">
        <v>445</v>
      </c>
      <c r="D107" s="109" t="s">
        <v>339</v>
      </c>
      <c r="E107" s="116" t="s">
        <v>764</v>
      </c>
      <c r="F107" s="116" t="s">
        <v>656</v>
      </c>
      <c r="G107" s="78">
        <f t="shared" si="18"/>
        <v>13.475</v>
      </c>
      <c r="H107" s="126">
        <v>12.25</v>
      </c>
      <c r="I107" s="126">
        <v>15.75</v>
      </c>
      <c r="J107" s="99">
        <v>14</v>
      </c>
      <c r="K107" s="99">
        <v>12.25</v>
      </c>
      <c r="L107" s="33">
        <f t="shared" si="19"/>
        <v>10.666666666666666</v>
      </c>
      <c r="M107" s="126">
        <v>10.5</v>
      </c>
      <c r="N107" s="126">
        <v>11</v>
      </c>
      <c r="O107" s="33">
        <f t="shared" si="29"/>
        <v>10.5</v>
      </c>
      <c r="P107" s="126"/>
      <c r="Q107" s="145">
        <v>10.5</v>
      </c>
      <c r="R107" s="126"/>
      <c r="S107" s="33">
        <f t="shared" si="20"/>
        <v>15.75</v>
      </c>
      <c r="T107" s="99">
        <v>17</v>
      </c>
      <c r="U107" s="99">
        <v>14.5</v>
      </c>
      <c r="V107" s="213">
        <f t="shared" si="30"/>
        <v>13.046875</v>
      </c>
      <c r="W107" s="155"/>
      <c r="X107" s="139" t="str">
        <f t="shared" si="21"/>
        <v>Sem 1 Acquis</v>
      </c>
      <c r="Y107" s="112"/>
      <c r="Z107" s="33">
        <f t="shared" si="22"/>
        <v>0</v>
      </c>
      <c r="AA107" s="99"/>
      <c r="AB107" s="136"/>
      <c r="AC107" s="99"/>
      <c r="AD107" s="99"/>
      <c r="AE107" s="33">
        <f t="shared" si="23"/>
        <v>0</v>
      </c>
      <c r="AF107" s="136"/>
      <c r="AG107" s="136"/>
      <c r="AH107" s="33">
        <f t="shared" si="24"/>
        <v>0</v>
      </c>
      <c r="AI107" s="117"/>
      <c r="AJ107" s="117"/>
      <c r="AK107" s="117"/>
      <c r="AL107" s="33">
        <f t="shared" si="25"/>
        <v>0</v>
      </c>
      <c r="AM107" s="99"/>
      <c r="AN107" s="136"/>
      <c r="AO107" s="105">
        <f t="shared" si="28"/>
        <v>0</v>
      </c>
      <c r="AP107" s="106">
        <f t="shared" si="26"/>
        <v>6.5234375</v>
      </c>
      <c r="AQ107" s="34" t="str">
        <f t="shared" si="27"/>
        <v>Rattrapge</v>
      </c>
    </row>
    <row r="108" spans="1:43" ht="24.95" customHeight="1">
      <c r="A108" s="35">
        <v>100</v>
      </c>
      <c r="B108" s="96" t="s">
        <v>446</v>
      </c>
      <c r="C108" s="96" t="s">
        <v>447</v>
      </c>
      <c r="D108" s="109" t="s">
        <v>392</v>
      </c>
      <c r="E108" s="116" t="s">
        <v>765</v>
      </c>
      <c r="F108" s="116" t="s">
        <v>687</v>
      </c>
      <c r="G108" s="78">
        <f t="shared" si="18"/>
        <v>8.6999999999999993</v>
      </c>
      <c r="H108" s="126">
        <v>7.5</v>
      </c>
      <c r="I108" s="126">
        <v>5</v>
      </c>
      <c r="J108" s="99">
        <v>13</v>
      </c>
      <c r="K108" s="99">
        <v>7.75</v>
      </c>
      <c r="L108" s="33">
        <f t="shared" si="19"/>
        <v>10.5</v>
      </c>
      <c r="M108" s="126">
        <v>9.75</v>
      </c>
      <c r="N108" s="151">
        <v>12</v>
      </c>
      <c r="O108" s="33">
        <f t="shared" si="29"/>
        <v>9.5</v>
      </c>
      <c r="P108" s="126"/>
      <c r="Q108" s="145">
        <v>9.5</v>
      </c>
      <c r="R108" s="126"/>
      <c r="S108" s="33">
        <f t="shared" si="20"/>
        <v>13.75</v>
      </c>
      <c r="T108" s="99">
        <v>17</v>
      </c>
      <c r="U108" s="151">
        <v>10.5</v>
      </c>
      <c r="V108" s="33">
        <f t="shared" si="30"/>
        <v>9.71875</v>
      </c>
      <c r="W108" s="155"/>
      <c r="X108" s="139" t="str">
        <f t="shared" si="21"/>
        <v/>
      </c>
      <c r="Y108" s="112"/>
      <c r="Z108" s="33">
        <f t="shared" si="22"/>
        <v>0</v>
      </c>
      <c r="AA108" s="99"/>
      <c r="AB108" s="136"/>
      <c r="AC108" s="99"/>
      <c r="AD108" s="99"/>
      <c r="AE108" s="33">
        <f t="shared" si="23"/>
        <v>11</v>
      </c>
      <c r="AF108" s="136">
        <v>10.5</v>
      </c>
      <c r="AG108" s="136">
        <v>12</v>
      </c>
      <c r="AH108" s="33">
        <f t="shared" si="24"/>
        <v>0</v>
      </c>
      <c r="AI108" s="117"/>
      <c r="AJ108" s="117"/>
      <c r="AK108" s="117"/>
      <c r="AL108" s="33">
        <f t="shared" si="25"/>
        <v>5</v>
      </c>
      <c r="AM108" s="99"/>
      <c r="AN108" s="136">
        <v>10</v>
      </c>
      <c r="AO108" s="105">
        <f t="shared" si="28"/>
        <v>2.6875</v>
      </c>
      <c r="AP108" s="106">
        <f t="shared" si="26"/>
        <v>6.203125</v>
      </c>
      <c r="AQ108" s="34" t="str">
        <f t="shared" si="27"/>
        <v>Rattrapge</v>
      </c>
    </row>
    <row r="109" spans="1:43" ht="24.95" customHeight="1">
      <c r="A109" s="35">
        <v>101</v>
      </c>
      <c r="B109" s="96" t="s">
        <v>448</v>
      </c>
      <c r="C109" s="96" t="s">
        <v>447</v>
      </c>
      <c r="D109" s="109" t="s">
        <v>361</v>
      </c>
      <c r="E109" s="116" t="s">
        <v>766</v>
      </c>
      <c r="F109" s="116" t="s">
        <v>654</v>
      </c>
      <c r="G109" s="78">
        <f t="shared" si="18"/>
        <v>11.574999999999999</v>
      </c>
      <c r="H109" s="126">
        <v>10</v>
      </c>
      <c r="I109" s="151">
        <v>11</v>
      </c>
      <c r="J109" s="99">
        <v>13.75</v>
      </c>
      <c r="K109" s="99">
        <v>11.25</v>
      </c>
      <c r="L109" s="33">
        <f t="shared" si="19"/>
        <v>11.886666666666665</v>
      </c>
      <c r="M109" s="151">
        <v>11.83</v>
      </c>
      <c r="N109" s="151">
        <v>12</v>
      </c>
      <c r="O109" s="33">
        <f t="shared" si="29"/>
        <v>7.5</v>
      </c>
      <c r="P109" s="126"/>
      <c r="Q109" s="145">
        <v>7.5</v>
      </c>
      <c r="R109" s="126"/>
      <c r="S109" s="33">
        <f t="shared" si="20"/>
        <v>12</v>
      </c>
      <c r="T109" s="99">
        <v>14</v>
      </c>
      <c r="U109" s="151">
        <v>10</v>
      </c>
      <c r="V109" s="213">
        <f t="shared" si="30"/>
        <v>11.431875</v>
      </c>
      <c r="W109" s="155"/>
      <c r="X109" s="139" t="str">
        <f t="shared" si="21"/>
        <v>Sem 1 Acquis</v>
      </c>
      <c r="Y109" s="112"/>
      <c r="Z109" s="33">
        <f t="shared" si="22"/>
        <v>0</v>
      </c>
      <c r="AA109" s="99"/>
      <c r="AB109" s="136"/>
      <c r="AC109" s="99"/>
      <c r="AD109" s="99"/>
      <c r="AE109" s="33">
        <f t="shared" si="23"/>
        <v>10.666666666666666</v>
      </c>
      <c r="AF109" s="136">
        <v>10</v>
      </c>
      <c r="AG109" s="136">
        <v>12</v>
      </c>
      <c r="AH109" s="33">
        <f t="shared" si="24"/>
        <v>0</v>
      </c>
      <c r="AI109" s="117"/>
      <c r="AJ109" s="117"/>
      <c r="AK109" s="117"/>
      <c r="AL109" s="33">
        <f t="shared" si="25"/>
        <v>5</v>
      </c>
      <c r="AM109" s="99"/>
      <c r="AN109" s="136">
        <v>10</v>
      </c>
      <c r="AO109" s="105">
        <f t="shared" si="28"/>
        <v>2.625</v>
      </c>
      <c r="AP109" s="106">
        <f t="shared" si="26"/>
        <v>7.0284374999999999</v>
      </c>
      <c r="AQ109" s="34" t="str">
        <f t="shared" si="27"/>
        <v>Rattrapge</v>
      </c>
    </row>
    <row r="110" spans="1:43" ht="24.95" customHeight="1">
      <c r="A110" s="35">
        <v>102</v>
      </c>
      <c r="B110" s="96" t="s">
        <v>449</v>
      </c>
      <c r="C110" s="96" t="s">
        <v>450</v>
      </c>
      <c r="D110" s="109" t="s">
        <v>451</v>
      </c>
      <c r="E110" s="116" t="s">
        <v>767</v>
      </c>
      <c r="F110" s="116" t="s">
        <v>768</v>
      </c>
      <c r="G110" s="78">
        <f t="shared" si="18"/>
        <v>9.7750000000000004</v>
      </c>
      <c r="H110" s="126">
        <v>10</v>
      </c>
      <c r="I110" s="126">
        <v>6.75</v>
      </c>
      <c r="J110" s="99">
        <v>13.25</v>
      </c>
      <c r="K110" s="99">
        <v>7.25</v>
      </c>
      <c r="L110" s="33">
        <f t="shared" si="19"/>
        <v>9.6666666666666661</v>
      </c>
      <c r="M110" s="126">
        <v>11.5</v>
      </c>
      <c r="N110" s="126">
        <v>6</v>
      </c>
      <c r="O110" s="33">
        <f t="shared" si="29"/>
        <v>14.5</v>
      </c>
      <c r="P110" s="126"/>
      <c r="Q110" s="145">
        <v>14.5</v>
      </c>
      <c r="R110" s="126"/>
      <c r="S110" s="33">
        <f t="shared" si="20"/>
        <v>11.5</v>
      </c>
      <c r="T110" s="99">
        <v>12</v>
      </c>
      <c r="U110" s="126">
        <v>11</v>
      </c>
      <c r="V110" s="213">
        <f t="shared" si="30"/>
        <v>10.265625</v>
      </c>
      <c r="W110" s="155"/>
      <c r="X110" s="139" t="str">
        <f t="shared" si="21"/>
        <v>Sem 1 Acquis</v>
      </c>
      <c r="Y110" s="112"/>
      <c r="Z110" s="33">
        <f t="shared" si="22"/>
        <v>0</v>
      </c>
      <c r="AA110" s="99"/>
      <c r="AB110" s="136"/>
      <c r="AC110" s="99"/>
      <c r="AD110" s="99"/>
      <c r="AE110" s="33">
        <f t="shared" si="23"/>
        <v>0</v>
      </c>
      <c r="AF110" s="136"/>
      <c r="AG110" s="136"/>
      <c r="AH110" s="33">
        <f t="shared" si="24"/>
        <v>0</v>
      </c>
      <c r="AI110" s="117"/>
      <c r="AJ110" s="117"/>
      <c r="AK110" s="117"/>
      <c r="AL110" s="33">
        <f t="shared" si="25"/>
        <v>0</v>
      </c>
      <c r="AM110" s="99"/>
      <c r="AN110" s="136"/>
      <c r="AO110" s="105">
        <f t="shared" si="28"/>
        <v>0</v>
      </c>
      <c r="AP110" s="106">
        <f t="shared" si="26"/>
        <v>5.1328125</v>
      </c>
      <c r="AQ110" s="34" t="str">
        <f t="shared" si="27"/>
        <v>Rattrapge</v>
      </c>
    </row>
    <row r="111" spans="1:43" ht="24.95" customHeight="1">
      <c r="A111" s="35">
        <v>103</v>
      </c>
      <c r="B111" s="96" t="s">
        <v>452</v>
      </c>
      <c r="C111" s="96" t="s">
        <v>453</v>
      </c>
      <c r="D111" s="109" t="s">
        <v>454</v>
      </c>
      <c r="E111" s="116" t="s">
        <v>769</v>
      </c>
      <c r="F111" s="116" t="s">
        <v>738</v>
      </c>
      <c r="G111" s="78">
        <f t="shared" si="18"/>
        <v>8.1999999999999993</v>
      </c>
      <c r="H111" s="99">
        <v>7.5</v>
      </c>
      <c r="I111" s="126">
        <v>8</v>
      </c>
      <c r="J111" s="99">
        <v>9</v>
      </c>
      <c r="K111" s="99">
        <v>8.25</v>
      </c>
      <c r="L111" s="33">
        <f t="shared" si="19"/>
        <v>9.3333333333333339</v>
      </c>
      <c r="M111" s="126">
        <v>11</v>
      </c>
      <c r="N111" s="126">
        <v>6</v>
      </c>
      <c r="O111" s="33">
        <f t="shared" si="29"/>
        <v>8</v>
      </c>
      <c r="P111" s="126"/>
      <c r="Q111" s="145">
        <v>8</v>
      </c>
      <c r="R111" s="126"/>
      <c r="S111" s="33">
        <f t="shared" si="20"/>
        <v>9.5</v>
      </c>
      <c r="T111" s="99">
        <v>10</v>
      </c>
      <c r="U111" s="126">
        <v>9</v>
      </c>
      <c r="V111" s="33">
        <f t="shared" si="30"/>
        <v>8.5625</v>
      </c>
      <c r="W111" s="155"/>
      <c r="X111" s="139" t="str">
        <f t="shared" si="21"/>
        <v/>
      </c>
      <c r="Y111" s="112"/>
      <c r="Z111" s="33">
        <f t="shared" si="22"/>
        <v>0</v>
      </c>
      <c r="AA111" s="99"/>
      <c r="AB111" s="136"/>
      <c r="AC111" s="99"/>
      <c r="AD111" s="99"/>
      <c r="AE111" s="33">
        <f t="shared" si="23"/>
        <v>0</v>
      </c>
      <c r="AF111" s="136"/>
      <c r="AG111" s="136"/>
      <c r="AH111" s="33">
        <f t="shared" si="24"/>
        <v>0</v>
      </c>
      <c r="AI111" s="117"/>
      <c r="AJ111" s="117"/>
      <c r="AK111" s="117"/>
      <c r="AL111" s="33">
        <f t="shared" si="25"/>
        <v>0</v>
      </c>
      <c r="AM111" s="99"/>
      <c r="AN111" s="136"/>
      <c r="AO111" s="105">
        <f t="shared" si="28"/>
        <v>0</v>
      </c>
      <c r="AP111" s="106">
        <f t="shared" si="26"/>
        <v>4.28125</v>
      </c>
      <c r="AQ111" s="34" t="str">
        <f t="shared" si="27"/>
        <v>Rattrapge</v>
      </c>
    </row>
    <row r="112" spans="1:43" ht="24.95" customHeight="1">
      <c r="A112" s="35">
        <v>104</v>
      </c>
      <c r="B112" s="96" t="s">
        <v>455</v>
      </c>
      <c r="C112" s="96" t="s">
        <v>456</v>
      </c>
      <c r="D112" s="109" t="s">
        <v>457</v>
      </c>
      <c r="E112" s="116" t="s">
        <v>770</v>
      </c>
      <c r="F112" s="116" t="s">
        <v>659</v>
      </c>
      <c r="G112" s="78">
        <f t="shared" si="18"/>
        <v>11.5</v>
      </c>
      <c r="H112" s="99">
        <v>10</v>
      </c>
      <c r="I112" s="151">
        <v>15</v>
      </c>
      <c r="J112" s="99">
        <v>11.5</v>
      </c>
      <c r="K112" s="99">
        <v>10.25</v>
      </c>
      <c r="L112" s="33">
        <f t="shared" si="19"/>
        <v>10.833333333333334</v>
      </c>
      <c r="M112" s="126">
        <v>9.75</v>
      </c>
      <c r="N112" s="151">
        <v>13</v>
      </c>
      <c r="O112" s="33">
        <f t="shared" si="29"/>
        <v>10.5</v>
      </c>
      <c r="P112" s="126"/>
      <c r="Q112" s="145">
        <v>10.5</v>
      </c>
      <c r="R112" s="126"/>
      <c r="S112" s="33">
        <f t="shared" si="20"/>
        <v>12</v>
      </c>
      <c r="T112" s="99">
        <v>14</v>
      </c>
      <c r="U112" s="126">
        <v>10</v>
      </c>
      <c r="V112" s="213">
        <f t="shared" si="30"/>
        <v>11.375</v>
      </c>
      <c r="W112" s="155"/>
      <c r="X112" s="139" t="str">
        <f t="shared" si="21"/>
        <v>Sem 1 Acquis</v>
      </c>
      <c r="Y112" s="112"/>
      <c r="Z112" s="33">
        <f t="shared" si="22"/>
        <v>2.2000000000000002</v>
      </c>
      <c r="AA112" s="99"/>
      <c r="AB112" s="136">
        <v>11</v>
      </c>
      <c r="AC112" s="99"/>
      <c r="AD112" s="99"/>
      <c r="AE112" s="33">
        <f t="shared" si="23"/>
        <v>4.333333333333333</v>
      </c>
      <c r="AF112" s="136"/>
      <c r="AG112" s="136">
        <v>13</v>
      </c>
      <c r="AH112" s="33">
        <f t="shared" si="24"/>
        <v>0</v>
      </c>
      <c r="AI112" s="117"/>
      <c r="AJ112" s="117"/>
      <c r="AK112" s="117"/>
      <c r="AL112" s="33">
        <f t="shared" si="25"/>
        <v>6.25</v>
      </c>
      <c r="AM112" s="99"/>
      <c r="AN112" s="136">
        <v>12.5</v>
      </c>
      <c r="AO112" s="105">
        <f t="shared" si="28"/>
        <v>2.96875</v>
      </c>
      <c r="AP112" s="106">
        <f t="shared" si="26"/>
        <v>7.171875</v>
      </c>
      <c r="AQ112" s="34" t="str">
        <f t="shared" si="27"/>
        <v>Rattrapge</v>
      </c>
    </row>
    <row r="113" spans="1:44" ht="24.95" customHeight="1">
      <c r="A113" s="35">
        <v>105</v>
      </c>
      <c r="B113" s="96" t="s">
        <v>458</v>
      </c>
      <c r="C113" s="96" t="s">
        <v>459</v>
      </c>
      <c r="D113" s="109" t="s">
        <v>460</v>
      </c>
      <c r="E113" s="116" t="s">
        <v>771</v>
      </c>
      <c r="F113" s="116" t="s">
        <v>687</v>
      </c>
      <c r="G113" s="78">
        <f t="shared" si="18"/>
        <v>7.9749999999999996</v>
      </c>
      <c r="H113" s="99">
        <v>7</v>
      </c>
      <c r="I113" s="126">
        <v>12</v>
      </c>
      <c r="J113" s="99">
        <v>7.25</v>
      </c>
      <c r="K113" s="99">
        <v>6.5</v>
      </c>
      <c r="L113" s="33">
        <f t="shared" si="19"/>
        <v>9.8333333333333339</v>
      </c>
      <c r="M113" s="126">
        <v>9.75</v>
      </c>
      <c r="N113" s="151">
        <v>10</v>
      </c>
      <c r="O113" s="33">
        <f t="shared" si="29"/>
        <v>9</v>
      </c>
      <c r="P113" s="126"/>
      <c r="Q113" s="145">
        <v>9</v>
      </c>
      <c r="R113" s="126"/>
      <c r="S113" s="33">
        <f t="shared" si="20"/>
        <v>12</v>
      </c>
      <c r="T113" s="99">
        <v>13</v>
      </c>
      <c r="U113" s="151">
        <v>11</v>
      </c>
      <c r="V113" s="33">
        <f t="shared" si="30"/>
        <v>8.890625</v>
      </c>
      <c r="W113" s="155"/>
      <c r="X113" s="139" t="str">
        <f t="shared" si="21"/>
        <v/>
      </c>
      <c r="Y113" s="112"/>
      <c r="Z113" s="33">
        <f t="shared" si="22"/>
        <v>2.2000000000000002</v>
      </c>
      <c r="AA113" s="99"/>
      <c r="AB113" s="136">
        <v>11</v>
      </c>
      <c r="AC113" s="99"/>
      <c r="AD113" s="99"/>
      <c r="AE113" s="33">
        <f t="shared" si="23"/>
        <v>3.3333333333333335</v>
      </c>
      <c r="AF113" s="136"/>
      <c r="AG113" s="136">
        <v>10</v>
      </c>
      <c r="AH113" s="33">
        <f t="shared" si="24"/>
        <v>0</v>
      </c>
      <c r="AI113" s="117"/>
      <c r="AJ113" s="117"/>
      <c r="AK113" s="117"/>
      <c r="AL113" s="33">
        <f t="shared" si="25"/>
        <v>5</v>
      </c>
      <c r="AM113" s="99"/>
      <c r="AN113" s="136">
        <v>10</v>
      </c>
      <c r="AO113" s="105">
        <f t="shared" si="28"/>
        <v>2.625</v>
      </c>
      <c r="AP113" s="106">
        <f t="shared" si="26"/>
        <v>5.7578125</v>
      </c>
      <c r="AQ113" s="34" t="str">
        <f t="shared" si="27"/>
        <v>Rattrapge</v>
      </c>
    </row>
    <row r="114" spans="1:44" ht="24.95" customHeight="1">
      <c r="A114" s="35">
        <v>106</v>
      </c>
      <c r="B114" s="96" t="s">
        <v>461</v>
      </c>
      <c r="C114" s="96" t="s">
        <v>462</v>
      </c>
      <c r="D114" s="109" t="s">
        <v>405</v>
      </c>
      <c r="E114" s="116" t="s">
        <v>772</v>
      </c>
      <c r="F114" s="116" t="s">
        <v>656</v>
      </c>
      <c r="G114" s="78">
        <f t="shared" si="18"/>
        <v>13.475</v>
      </c>
      <c r="H114" s="99">
        <v>11</v>
      </c>
      <c r="I114" s="126">
        <v>14.25</v>
      </c>
      <c r="J114" s="99">
        <v>14.25</v>
      </c>
      <c r="K114" s="99">
        <v>15.25</v>
      </c>
      <c r="L114" s="33">
        <f t="shared" si="19"/>
        <v>13</v>
      </c>
      <c r="M114" s="126">
        <v>12.25</v>
      </c>
      <c r="N114" s="126">
        <v>14.5</v>
      </c>
      <c r="O114" s="33">
        <f t="shared" si="29"/>
        <v>11</v>
      </c>
      <c r="P114" s="126"/>
      <c r="Q114" s="145">
        <v>11</v>
      </c>
      <c r="R114" s="126"/>
      <c r="S114" s="33">
        <f t="shared" si="20"/>
        <v>13.5</v>
      </c>
      <c r="T114" s="99">
        <v>14</v>
      </c>
      <c r="U114" s="126">
        <v>13</v>
      </c>
      <c r="V114" s="213">
        <f t="shared" si="30"/>
        <v>13.234375</v>
      </c>
      <c r="W114" s="155"/>
      <c r="X114" s="139" t="str">
        <f t="shared" si="21"/>
        <v>Sem 1 Acquis</v>
      </c>
      <c r="Y114" s="112"/>
      <c r="Z114" s="33">
        <f t="shared" si="22"/>
        <v>0</v>
      </c>
      <c r="AA114" s="99"/>
      <c r="AB114" s="136"/>
      <c r="AC114" s="99"/>
      <c r="AD114" s="99"/>
      <c r="AE114" s="33">
        <f t="shared" si="23"/>
        <v>0</v>
      </c>
      <c r="AF114" s="136"/>
      <c r="AG114" s="136"/>
      <c r="AH114" s="33">
        <f t="shared" si="24"/>
        <v>0</v>
      </c>
      <c r="AI114" s="117"/>
      <c r="AJ114" s="117"/>
      <c r="AK114" s="117"/>
      <c r="AL114" s="33">
        <f t="shared" si="25"/>
        <v>0</v>
      </c>
      <c r="AM114" s="99"/>
      <c r="AN114" s="136"/>
      <c r="AO114" s="105">
        <f t="shared" si="28"/>
        <v>0</v>
      </c>
      <c r="AP114" s="106">
        <f t="shared" si="26"/>
        <v>6.6171875</v>
      </c>
      <c r="AQ114" s="34" t="str">
        <f t="shared" si="27"/>
        <v>Rattrapge</v>
      </c>
    </row>
    <row r="115" spans="1:44" ht="24.95" customHeight="1">
      <c r="A115" s="35">
        <v>107</v>
      </c>
      <c r="B115" s="96" t="s">
        <v>463</v>
      </c>
      <c r="C115" s="96" t="s">
        <v>462</v>
      </c>
      <c r="D115" s="109" t="s">
        <v>464</v>
      </c>
      <c r="E115" s="116" t="s">
        <v>773</v>
      </c>
      <c r="F115" s="116" t="s">
        <v>659</v>
      </c>
      <c r="G115" s="78">
        <f t="shared" si="18"/>
        <v>7.125</v>
      </c>
      <c r="H115" s="99">
        <v>7.5</v>
      </c>
      <c r="I115" s="126">
        <v>7.75</v>
      </c>
      <c r="J115" s="99">
        <v>7.75</v>
      </c>
      <c r="K115" s="99">
        <v>5</v>
      </c>
      <c r="L115" s="33">
        <f t="shared" si="19"/>
        <v>7.833333333333333</v>
      </c>
      <c r="M115" s="126">
        <v>9.25</v>
      </c>
      <c r="N115" s="126">
        <v>5</v>
      </c>
      <c r="O115" s="33">
        <f t="shared" si="29"/>
        <v>11</v>
      </c>
      <c r="P115" s="126"/>
      <c r="Q115" s="145">
        <v>11</v>
      </c>
      <c r="R115" s="126"/>
      <c r="S115" s="33">
        <f t="shared" si="20"/>
        <v>0</v>
      </c>
      <c r="T115" s="99"/>
      <c r="U115" s="126"/>
      <c r="V115" s="33">
        <f t="shared" si="30"/>
        <v>6.609375</v>
      </c>
      <c r="W115" s="155"/>
      <c r="X115" s="139" t="str">
        <f t="shared" si="21"/>
        <v/>
      </c>
      <c r="Y115" s="112"/>
      <c r="Z115" s="33">
        <f t="shared" si="22"/>
        <v>0</v>
      </c>
      <c r="AA115" s="99"/>
      <c r="AB115" s="136"/>
      <c r="AC115" s="99"/>
      <c r="AD115" s="99"/>
      <c r="AE115" s="33">
        <f t="shared" si="23"/>
        <v>0</v>
      </c>
      <c r="AF115" s="136"/>
      <c r="AG115" s="136"/>
      <c r="AH115" s="33">
        <f t="shared" si="24"/>
        <v>0</v>
      </c>
      <c r="AI115" s="117"/>
      <c r="AJ115" s="117"/>
      <c r="AK115" s="117"/>
      <c r="AL115" s="33">
        <f t="shared" si="25"/>
        <v>0</v>
      </c>
      <c r="AM115" s="99"/>
      <c r="AN115" s="136"/>
      <c r="AO115" s="105">
        <f t="shared" si="28"/>
        <v>0</v>
      </c>
      <c r="AP115" s="106">
        <f t="shared" si="26"/>
        <v>3.3046875</v>
      </c>
      <c r="AQ115" s="34" t="str">
        <f t="shared" si="27"/>
        <v>Rattrapge</v>
      </c>
    </row>
    <row r="116" spans="1:44" ht="24.95" customHeight="1">
      <c r="A116" s="35">
        <v>108</v>
      </c>
      <c r="B116" s="96" t="s">
        <v>465</v>
      </c>
      <c r="C116" s="96" t="s">
        <v>466</v>
      </c>
      <c r="D116" s="109" t="s">
        <v>467</v>
      </c>
      <c r="E116" s="116" t="s">
        <v>774</v>
      </c>
      <c r="F116" s="116" t="s">
        <v>637</v>
      </c>
      <c r="G116" s="78">
        <f t="shared" si="18"/>
        <v>0</v>
      </c>
      <c r="H116" s="99"/>
      <c r="I116" s="126"/>
      <c r="J116" s="99"/>
      <c r="K116" s="99"/>
      <c r="L116" s="33">
        <f t="shared" si="19"/>
        <v>0</v>
      </c>
      <c r="M116" s="126"/>
      <c r="N116" s="126"/>
      <c r="O116" s="33">
        <f t="shared" si="29"/>
        <v>0</v>
      </c>
      <c r="P116" s="126"/>
      <c r="Q116" s="145"/>
      <c r="R116" s="126"/>
      <c r="S116" s="33">
        <f t="shared" si="20"/>
        <v>0</v>
      </c>
      <c r="T116" s="99"/>
      <c r="U116" s="126"/>
      <c r="V116" s="33">
        <f t="shared" si="30"/>
        <v>0</v>
      </c>
      <c r="W116" s="155"/>
      <c r="X116" s="139" t="str">
        <f t="shared" si="21"/>
        <v/>
      </c>
      <c r="Y116" s="112"/>
      <c r="Z116" s="33">
        <f t="shared" si="22"/>
        <v>0</v>
      </c>
      <c r="AA116" s="99"/>
      <c r="AB116" s="136"/>
      <c r="AC116" s="99"/>
      <c r="AD116" s="99"/>
      <c r="AE116" s="33">
        <f t="shared" si="23"/>
        <v>0</v>
      </c>
      <c r="AF116" s="136"/>
      <c r="AG116" s="136"/>
      <c r="AH116" s="33">
        <f t="shared" si="24"/>
        <v>0</v>
      </c>
      <c r="AI116" s="117"/>
      <c r="AJ116" s="117"/>
      <c r="AK116" s="117"/>
      <c r="AL116" s="33">
        <f t="shared" si="25"/>
        <v>0</v>
      </c>
      <c r="AM116" s="99"/>
      <c r="AN116" s="136"/>
      <c r="AO116" s="105">
        <f t="shared" si="28"/>
        <v>0</v>
      </c>
      <c r="AP116" s="106">
        <f t="shared" si="26"/>
        <v>0</v>
      </c>
      <c r="AQ116" s="34" t="str">
        <f t="shared" si="27"/>
        <v>Rattrapge</v>
      </c>
    </row>
    <row r="117" spans="1:44" ht="24.95" customHeight="1">
      <c r="A117" s="35">
        <v>109</v>
      </c>
      <c r="B117" s="96" t="s">
        <v>468</v>
      </c>
      <c r="C117" s="96" t="s">
        <v>469</v>
      </c>
      <c r="D117" s="109" t="s">
        <v>235</v>
      </c>
      <c r="E117" s="116" t="s">
        <v>775</v>
      </c>
      <c r="F117" s="116" t="s">
        <v>776</v>
      </c>
      <c r="G117" s="78">
        <f t="shared" si="18"/>
        <v>10.824999999999999</v>
      </c>
      <c r="H117" s="99">
        <v>10.5</v>
      </c>
      <c r="I117" s="126">
        <v>13.5</v>
      </c>
      <c r="J117" s="99">
        <v>11.75</v>
      </c>
      <c r="K117" s="99">
        <v>7.25</v>
      </c>
      <c r="L117" s="33">
        <f t="shared" si="19"/>
        <v>11.583333333333334</v>
      </c>
      <c r="M117" s="126">
        <v>12</v>
      </c>
      <c r="N117" s="126">
        <v>10.75</v>
      </c>
      <c r="O117" s="33">
        <f t="shared" si="29"/>
        <v>9.5</v>
      </c>
      <c r="P117" s="126"/>
      <c r="Q117" s="145">
        <v>9.5</v>
      </c>
      <c r="R117" s="126"/>
      <c r="S117" s="33">
        <f t="shared" si="20"/>
        <v>11.75</v>
      </c>
      <c r="T117" s="99">
        <v>12</v>
      </c>
      <c r="U117" s="126">
        <v>11.5</v>
      </c>
      <c r="V117" s="213">
        <f t="shared" si="30"/>
        <v>11</v>
      </c>
      <c r="W117" s="155"/>
      <c r="X117" s="162" t="str">
        <f t="shared" si="21"/>
        <v>Sem 1 Acquis</v>
      </c>
      <c r="Y117" s="112"/>
      <c r="Z117" s="33">
        <f t="shared" si="22"/>
        <v>0</v>
      </c>
      <c r="AA117" s="99"/>
      <c r="AB117" s="136"/>
      <c r="AC117" s="99"/>
      <c r="AD117" s="99"/>
      <c r="AE117" s="33">
        <f t="shared" si="23"/>
        <v>0</v>
      </c>
      <c r="AF117" s="136"/>
      <c r="AG117" s="136"/>
      <c r="AH117" s="33">
        <f t="shared" si="24"/>
        <v>0</v>
      </c>
      <c r="AI117" s="117"/>
      <c r="AJ117" s="117"/>
      <c r="AK117" s="117"/>
      <c r="AL117" s="33">
        <f t="shared" si="25"/>
        <v>0</v>
      </c>
      <c r="AM117" s="99"/>
      <c r="AN117" s="136"/>
      <c r="AO117" s="105">
        <f t="shared" si="28"/>
        <v>0</v>
      </c>
      <c r="AP117" s="106">
        <f t="shared" si="26"/>
        <v>5.5</v>
      </c>
      <c r="AQ117" s="34" t="str">
        <f t="shared" si="27"/>
        <v>Rattrapge</v>
      </c>
    </row>
    <row r="118" spans="1:44" ht="24.95" customHeight="1">
      <c r="A118" s="35">
        <v>110</v>
      </c>
      <c r="B118" s="96" t="s">
        <v>470</v>
      </c>
      <c r="C118" s="96" t="s">
        <v>471</v>
      </c>
      <c r="D118" s="109" t="s">
        <v>472</v>
      </c>
      <c r="E118" s="116" t="s">
        <v>777</v>
      </c>
      <c r="F118" s="116" t="s">
        <v>778</v>
      </c>
      <c r="G118" s="78">
        <f t="shared" si="18"/>
        <v>10.824999999999999</v>
      </c>
      <c r="H118" s="99">
        <v>11.5</v>
      </c>
      <c r="I118" s="126">
        <v>9</v>
      </c>
      <c r="J118" s="99">
        <v>12.25</v>
      </c>
      <c r="K118" s="99">
        <v>9.5</v>
      </c>
      <c r="L118" s="33">
        <f t="shared" si="19"/>
        <v>11.666666666666666</v>
      </c>
      <c r="M118" s="126">
        <v>12.25</v>
      </c>
      <c r="N118" s="126">
        <v>10.5</v>
      </c>
      <c r="O118" s="33">
        <f t="shared" si="29"/>
        <v>12.5</v>
      </c>
      <c r="P118" s="126"/>
      <c r="Q118" s="145">
        <v>12.5</v>
      </c>
      <c r="R118" s="126"/>
      <c r="S118" s="33">
        <f t="shared" si="20"/>
        <v>10</v>
      </c>
      <c r="T118" s="99">
        <v>11</v>
      </c>
      <c r="U118" s="126">
        <v>9</v>
      </c>
      <c r="V118" s="213">
        <f t="shared" si="30"/>
        <v>10.984375</v>
      </c>
      <c r="W118" s="155"/>
      <c r="X118" s="139" t="str">
        <f t="shared" si="21"/>
        <v>Sem 1 Acquis</v>
      </c>
      <c r="Y118" s="112"/>
      <c r="Z118" s="33">
        <f t="shared" si="22"/>
        <v>0</v>
      </c>
      <c r="AA118" s="99"/>
      <c r="AB118" s="136"/>
      <c r="AC118" s="99"/>
      <c r="AD118" s="99"/>
      <c r="AE118" s="33">
        <f t="shared" si="23"/>
        <v>0</v>
      </c>
      <c r="AF118" s="136"/>
      <c r="AG118" s="136"/>
      <c r="AH118" s="33">
        <f t="shared" si="24"/>
        <v>0</v>
      </c>
      <c r="AI118" s="117"/>
      <c r="AJ118" s="117"/>
      <c r="AK118" s="117"/>
      <c r="AL118" s="33">
        <f t="shared" si="25"/>
        <v>0</v>
      </c>
      <c r="AM118" s="99"/>
      <c r="AN118" s="136"/>
      <c r="AO118" s="105">
        <f t="shared" si="28"/>
        <v>0</v>
      </c>
      <c r="AP118" s="106">
        <f t="shared" si="26"/>
        <v>5.4921875</v>
      </c>
      <c r="AQ118" s="34" t="str">
        <f t="shared" si="27"/>
        <v>Rattrapge</v>
      </c>
    </row>
    <row r="119" spans="1:44" ht="24.95" customHeight="1">
      <c r="A119" s="35">
        <v>111</v>
      </c>
      <c r="B119" s="96" t="s">
        <v>473</v>
      </c>
      <c r="C119" s="96" t="s">
        <v>474</v>
      </c>
      <c r="D119" s="109" t="s">
        <v>230</v>
      </c>
      <c r="E119" s="116" t="s">
        <v>779</v>
      </c>
      <c r="F119" s="116" t="s">
        <v>641</v>
      </c>
      <c r="G119" s="78">
        <f t="shared" si="18"/>
        <v>10.375</v>
      </c>
      <c r="H119" s="99">
        <v>10</v>
      </c>
      <c r="I119" s="126">
        <v>10.75</v>
      </c>
      <c r="J119" s="99">
        <v>14.75</v>
      </c>
      <c r="K119" s="99">
        <v>4</v>
      </c>
      <c r="L119" s="33">
        <f t="shared" si="19"/>
        <v>11.333333333333334</v>
      </c>
      <c r="M119" s="126">
        <v>11.5</v>
      </c>
      <c r="N119" s="126">
        <v>11</v>
      </c>
      <c r="O119" s="33">
        <f t="shared" si="29"/>
        <v>12</v>
      </c>
      <c r="P119" s="126"/>
      <c r="Q119" s="145">
        <v>12</v>
      </c>
      <c r="R119" s="126"/>
      <c r="S119" s="33">
        <f t="shared" si="20"/>
        <v>11.5</v>
      </c>
      <c r="T119" s="99">
        <v>14</v>
      </c>
      <c r="U119" s="126">
        <v>9</v>
      </c>
      <c r="V119" s="213">
        <f t="shared" si="30"/>
        <v>10.796875</v>
      </c>
      <c r="W119" s="155"/>
      <c r="X119" s="139" t="str">
        <f t="shared" si="21"/>
        <v>Sem 1 Acquis</v>
      </c>
      <c r="Y119" s="112"/>
      <c r="Z119" s="33">
        <f t="shared" si="22"/>
        <v>0</v>
      </c>
      <c r="AA119" s="99"/>
      <c r="AB119" s="136"/>
      <c r="AC119" s="99"/>
      <c r="AD119" s="99"/>
      <c r="AE119" s="33">
        <f t="shared" si="23"/>
        <v>0</v>
      </c>
      <c r="AF119" s="136"/>
      <c r="AG119" s="136"/>
      <c r="AH119" s="33">
        <f t="shared" si="24"/>
        <v>0</v>
      </c>
      <c r="AI119" s="117"/>
      <c r="AJ119" s="117"/>
      <c r="AK119" s="117"/>
      <c r="AL119" s="33">
        <f t="shared" si="25"/>
        <v>0</v>
      </c>
      <c r="AM119" s="99"/>
      <c r="AN119" s="136"/>
      <c r="AO119" s="105">
        <f t="shared" si="28"/>
        <v>0</v>
      </c>
      <c r="AP119" s="106">
        <f t="shared" si="26"/>
        <v>5.3984375</v>
      </c>
      <c r="AQ119" s="34" t="str">
        <f t="shared" si="27"/>
        <v>Rattrapge</v>
      </c>
    </row>
    <row r="120" spans="1:44" ht="24.95" customHeight="1">
      <c r="A120" s="35">
        <v>112</v>
      </c>
      <c r="B120" s="96" t="s">
        <v>475</v>
      </c>
      <c r="C120" s="96" t="s">
        <v>476</v>
      </c>
      <c r="D120" s="109" t="s">
        <v>441</v>
      </c>
      <c r="E120" s="116" t="s">
        <v>811</v>
      </c>
      <c r="F120" s="116" t="s">
        <v>812</v>
      </c>
      <c r="G120" s="78">
        <f>((H120*3)+(I120*2)+(J120*3)+(K120*2))/10</f>
        <v>9.125</v>
      </c>
      <c r="H120" s="99">
        <v>10</v>
      </c>
      <c r="I120" s="126">
        <v>8.5</v>
      </c>
      <c r="J120" s="99">
        <v>10.25</v>
      </c>
      <c r="K120" s="99">
        <v>6.75</v>
      </c>
      <c r="L120" s="33">
        <f>((M120*2)+(N120*1))/3</f>
        <v>10.666666666666666</v>
      </c>
      <c r="M120" s="126">
        <v>11</v>
      </c>
      <c r="N120" s="151">
        <v>10</v>
      </c>
      <c r="O120" s="33">
        <f>(P120+Q120+R120)</f>
        <v>10</v>
      </c>
      <c r="P120" s="126"/>
      <c r="Q120" s="145">
        <v>10</v>
      </c>
      <c r="R120" s="126"/>
      <c r="S120" s="33">
        <f>((T120*1)+(U120*1))/2</f>
        <v>13.5</v>
      </c>
      <c r="T120" s="99">
        <v>14</v>
      </c>
      <c r="U120" s="153">
        <v>13</v>
      </c>
      <c r="V120" s="213">
        <f>((G120*10)+(L120*3)+(O120*1)+(S120*2))/16</f>
        <v>10.015625</v>
      </c>
      <c r="W120" s="155"/>
      <c r="X120" s="139" t="str">
        <f t="shared" si="21"/>
        <v>Sem 1 Acquis</v>
      </c>
      <c r="Y120" s="112"/>
      <c r="Z120" s="33">
        <f>((AA120*3)+(AB120*2)+(AC120*3)+(AD120*2))/10</f>
        <v>0</v>
      </c>
      <c r="AA120" s="99"/>
      <c r="AB120" s="136"/>
      <c r="AC120" s="99"/>
      <c r="AD120" s="99"/>
      <c r="AE120" s="33">
        <f>((AF120*2)+(AG120*1))/3</f>
        <v>12.333333333333334</v>
      </c>
      <c r="AF120" s="136">
        <v>13.5</v>
      </c>
      <c r="AG120" s="136">
        <v>10</v>
      </c>
      <c r="AH120" s="33">
        <f>(AI120+AJ120+AK120)</f>
        <v>0</v>
      </c>
      <c r="AI120" s="117"/>
      <c r="AJ120" s="117"/>
      <c r="AK120" s="117"/>
      <c r="AL120" s="33">
        <f>((AM120*1)+(AN120*1))/2</f>
        <v>7</v>
      </c>
      <c r="AM120" s="99"/>
      <c r="AN120" s="136">
        <v>14</v>
      </c>
      <c r="AO120" s="105">
        <f>((Z120*10)+(AE120*3)+(AH120*1)+(AL120*2))/16</f>
        <v>3.1875</v>
      </c>
      <c r="AP120" s="106">
        <f>(V120+AO120)/2</f>
        <v>6.6015625</v>
      </c>
      <c r="AQ120" s="34" t="str">
        <f>IF(AP120&gt;=10,"Admis/ Sess 1","Rattrapge")</f>
        <v>Rattrapge</v>
      </c>
    </row>
    <row r="121" spans="1:44" ht="24.95" customHeight="1">
      <c r="A121" s="35">
        <v>113</v>
      </c>
      <c r="B121" s="96" t="s">
        <v>477</v>
      </c>
      <c r="C121" s="96" t="s">
        <v>478</v>
      </c>
      <c r="D121" s="109" t="s">
        <v>180</v>
      </c>
      <c r="E121" s="116" t="s">
        <v>727</v>
      </c>
      <c r="F121" s="116" t="s">
        <v>656</v>
      </c>
      <c r="G121" s="78">
        <f>((H121*3)+(I121*2)+(J121*3)+(K121*2))/10</f>
        <v>11.411</v>
      </c>
      <c r="H121" s="99">
        <v>10.119999999999999</v>
      </c>
      <c r="I121" s="126">
        <v>13.75</v>
      </c>
      <c r="J121" s="99">
        <v>12.75</v>
      </c>
      <c r="K121" s="99">
        <v>9</v>
      </c>
      <c r="L121" s="33">
        <f>((M121*2)+(N121*1))/3</f>
        <v>11.5</v>
      </c>
      <c r="M121" s="126">
        <v>12.5</v>
      </c>
      <c r="N121" s="126">
        <v>9.5</v>
      </c>
      <c r="O121" s="33">
        <f>(P121+Q121+R121)</f>
        <v>14</v>
      </c>
      <c r="P121" s="126"/>
      <c r="Q121" s="145">
        <v>14</v>
      </c>
      <c r="R121" s="126"/>
      <c r="S121" s="33">
        <f>((T121*1)+(U121*1))/2</f>
        <v>12.75</v>
      </c>
      <c r="T121" s="99">
        <v>15</v>
      </c>
      <c r="U121" s="126">
        <v>10.5</v>
      </c>
      <c r="V121" s="213">
        <f>((G121*10)+(L121*3)+(O121*1)+(S121*2))/16</f>
        <v>11.756875000000001</v>
      </c>
      <c r="W121" s="155"/>
      <c r="X121" s="139" t="str">
        <f t="shared" si="21"/>
        <v>Sem 1 Acquis</v>
      </c>
      <c r="Y121" s="112"/>
      <c r="Z121" s="33">
        <f>((AA121*3)+(AB121*2)+(AC121*3)+(AD121*2))/10</f>
        <v>0</v>
      </c>
      <c r="AA121" s="99"/>
      <c r="AB121" s="136"/>
      <c r="AC121" s="99"/>
      <c r="AD121" s="99"/>
      <c r="AE121" s="33">
        <f>((AF121*2)+(AG121*1))/3</f>
        <v>0</v>
      </c>
      <c r="AF121" s="136"/>
      <c r="AG121" s="136"/>
      <c r="AH121" s="33">
        <f>(AI121+AJ121+AK121)</f>
        <v>0</v>
      </c>
      <c r="AI121" s="117"/>
      <c r="AJ121" s="117"/>
      <c r="AK121" s="117"/>
      <c r="AL121" s="33">
        <f>((AM121*1)+(AN121*1))/2</f>
        <v>0</v>
      </c>
      <c r="AM121" s="99"/>
      <c r="AN121" s="136"/>
      <c r="AO121" s="105">
        <f>((Z121*10)+(AE121*3)+(AH121*1)+(AL121*2))/16</f>
        <v>0</v>
      </c>
      <c r="AP121" s="106">
        <f>(V121+AO121)/2</f>
        <v>5.8784375000000004</v>
      </c>
      <c r="AQ121" s="34" t="str">
        <f>IF(AP121&gt;=10,"Admis/ Sess 1","Rattrapge")</f>
        <v>Rattrapge</v>
      </c>
    </row>
    <row r="122" spans="1:44" s="69" customFormat="1" ht="24.95" customHeight="1">
      <c r="A122" s="35">
        <v>114</v>
      </c>
      <c r="B122" s="96" t="s">
        <v>479</v>
      </c>
      <c r="C122" s="96" t="s">
        <v>480</v>
      </c>
      <c r="D122" s="109" t="s">
        <v>183</v>
      </c>
      <c r="E122" s="116" t="s">
        <v>668</v>
      </c>
      <c r="F122" s="116" t="s">
        <v>637</v>
      </c>
      <c r="G122" s="78">
        <f>((H122*3)+(I122*2)+(J122*3)+(K122*2))/10</f>
        <v>11.125</v>
      </c>
      <c r="H122" s="47">
        <v>12</v>
      </c>
      <c r="I122" s="125">
        <v>12.25</v>
      </c>
      <c r="J122" s="47">
        <v>11.75</v>
      </c>
      <c r="K122" s="47">
        <v>7.75</v>
      </c>
      <c r="L122" s="33">
        <f>((M122*2)+(N122*1))/3</f>
        <v>11.583333333333334</v>
      </c>
      <c r="M122" s="125">
        <v>11.25</v>
      </c>
      <c r="N122" s="125">
        <v>12.25</v>
      </c>
      <c r="O122" s="33">
        <f>(P122+Q122+R122)</f>
        <v>9</v>
      </c>
      <c r="P122" s="125"/>
      <c r="Q122" s="125">
        <v>9</v>
      </c>
      <c r="R122" s="125"/>
      <c r="S122" s="33">
        <f>((T122*1)+(U122*1))/2</f>
        <v>13.5</v>
      </c>
      <c r="T122" s="47">
        <v>16</v>
      </c>
      <c r="U122" s="125">
        <v>11</v>
      </c>
      <c r="V122" s="213">
        <f>((G122*10)+(L122*3)+(O122*1)+(S122*2))/16</f>
        <v>11.375</v>
      </c>
      <c r="W122" s="106">
        <f>IF(V122&gt;=10,30,SUM(#REF!+#REF!+#REF!+#REF!+#REF!+#REF!+#REF!))</f>
        <v>30</v>
      </c>
      <c r="X122" s="139" t="str">
        <f t="shared" si="21"/>
        <v>Sem 1 Acquis</v>
      </c>
      <c r="Y122" s="102"/>
      <c r="Z122" s="33">
        <f>((AA122*3)+(AB122*2)+(AC122*3)+(AD122*2))/10</f>
        <v>0</v>
      </c>
      <c r="AA122" s="47"/>
      <c r="AB122" s="135"/>
      <c r="AC122" s="47"/>
      <c r="AD122" s="47"/>
      <c r="AE122" s="33">
        <f>((AF122*2)+(AG122*1))/3</f>
        <v>0</v>
      </c>
      <c r="AF122" s="135"/>
      <c r="AG122" s="135"/>
      <c r="AH122" s="33">
        <f>(AI122+AJ122+AK122)</f>
        <v>0</v>
      </c>
      <c r="AI122" s="118"/>
      <c r="AJ122" s="118"/>
      <c r="AK122" s="118"/>
      <c r="AL122" s="33">
        <f>((AM122*1)+(AN122*1))/2</f>
        <v>0</v>
      </c>
      <c r="AM122" s="47"/>
      <c r="AN122" s="135"/>
      <c r="AO122" s="105">
        <f>((Z122*10)+(AE122*3)+(AH122*1)+(AL122*2))/16</f>
        <v>0</v>
      </c>
      <c r="AP122" s="106">
        <f>(V122+AO122)/2</f>
        <v>5.6875</v>
      </c>
      <c r="AQ122" s="34" t="str">
        <f>IF(AP122&gt;=10,"Admis/ Sess 1","Rattrapge")</f>
        <v>Rattrapge</v>
      </c>
      <c r="AR122" s="68" t="e">
        <f>W122+#REF!</f>
        <v>#REF!</v>
      </c>
    </row>
    <row r="123" spans="1:44" ht="24.95" customHeight="1">
      <c r="A123" s="35">
        <v>115</v>
      </c>
      <c r="B123" s="96" t="s">
        <v>483</v>
      </c>
      <c r="C123" s="96" t="s">
        <v>474</v>
      </c>
      <c r="D123" s="109" t="s">
        <v>484</v>
      </c>
      <c r="E123" s="116" t="s">
        <v>780</v>
      </c>
      <c r="F123" s="116" t="s">
        <v>641</v>
      </c>
      <c r="G123" s="78">
        <f t="shared" si="18"/>
        <v>14.45</v>
      </c>
      <c r="H123" s="99">
        <v>13.25</v>
      </c>
      <c r="I123" s="126">
        <v>16.25</v>
      </c>
      <c r="J123" s="99">
        <v>14.75</v>
      </c>
      <c r="K123" s="99">
        <v>14</v>
      </c>
      <c r="L123" s="33">
        <f t="shared" si="19"/>
        <v>13.833333333333334</v>
      </c>
      <c r="M123" s="126">
        <v>13.25</v>
      </c>
      <c r="N123" s="126">
        <v>15</v>
      </c>
      <c r="O123" s="33">
        <f t="shared" si="29"/>
        <v>11.5</v>
      </c>
      <c r="P123" s="126"/>
      <c r="Q123" s="145">
        <v>11.5</v>
      </c>
      <c r="R123" s="126"/>
      <c r="S123" s="33">
        <f t="shared" si="20"/>
        <v>14.25</v>
      </c>
      <c r="T123" s="99">
        <v>14</v>
      </c>
      <c r="U123" s="99">
        <v>14.5</v>
      </c>
      <c r="V123" s="213">
        <f t="shared" si="30"/>
        <v>14.125</v>
      </c>
      <c r="W123" s="155"/>
      <c r="X123" s="139" t="str">
        <f t="shared" si="21"/>
        <v>Sem 1 Acquis</v>
      </c>
      <c r="Y123" s="112"/>
      <c r="Z123" s="33">
        <f t="shared" si="22"/>
        <v>0</v>
      </c>
      <c r="AA123" s="99"/>
      <c r="AB123" s="136"/>
      <c r="AC123" s="99"/>
      <c r="AD123" s="99"/>
      <c r="AE123" s="33">
        <f t="shared" si="23"/>
        <v>0</v>
      </c>
      <c r="AF123" s="136"/>
      <c r="AG123" s="136"/>
      <c r="AH123" s="33">
        <f t="shared" si="24"/>
        <v>0</v>
      </c>
      <c r="AI123" s="117"/>
      <c r="AJ123" s="117"/>
      <c r="AK123" s="117"/>
      <c r="AL123" s="33">
        <f t="shared" si="25"/>
        <v>0</v>
      </c>
      <c r="AM123" s="99"/>
      <c r="AN123" s="136"/>
      <c r="AO123" s="105">
        <f t="shared" si="28"/>
        <v>0</v>
      </c>
      <c r="AP123" s="106">
        <f t="shared" si="26"/>
        <v>7.0625</v>
      </c>
      <c r="AQ123" s="34" t="str">
        <f t="shared" si="27"/>
        <v>Rattrapge</v>
      </c>
    </row>
    <row r="124" spans="1:44" ht="24.95" customHeight="1">
      <c r="A124" s="35">
        <v>116</v>
      </c>
      <c r="B124" s="96" t="s">
        <v>481</v>
      </c>
      <c r="C124" s="96" t="s">
        <v>474</v>
      </c>
      <c r="D124" s="109" t="s">
        <v>482</v>
      </c>
      <c r="E124" s="116" t="s">
        <v>740</v>
      </c>
      <c r="F124" s="116" t="s">
        <v>718</v>
      </c>
      <c r="G124" s="78">
        <f t="shared" si="18"/>
        <v>11.725</v>
      </c>
      <c r="H124" s="99">
        <v>10.25</v>
      </c>
      <c r="I124" s="126">
        <v>13.5</v>
      </c>
      <c r="J124" s="99">
        <v>12.5</v>
      </c>
      <c r="K124" s="99">
        <v>11</v>
      </c>
      <c r="L124" s="33">
        <f t="shared" si="19"/>
        <v>11.416666666666666</v>
      </c>
      <c r="M124" s="126">
        <v>12.5</v>
      </c>
      <c r="N124" s="126">
        <v>9.25</v>
      </c>
      <c r="O124" s="33">
        <f t="shared" si="29"/>
        <v>9</v>
      </c>
      <c r="P124" s="126"/>
      <c r="Q124" s="145">
        <v>9</v>
      </c>
      <c r="R124" s="126"/>
      <c r="S124" s="33">
        <f t="shared" si="20"/>
        <v>12.75</v>
      </c>
      <c r="T124" s="99">
        <v>17</v>
      </c>
      <c r="U124" s="99">
        <v>8.5</v>
      </c>
      <c r="V124" s="213">
        <f t="shared" si="30"/>
        <v>11.625</v>
      </c>
      <c r="W124" s="155"/>
      <c r="X124" s="139" t="str">
        <f t="shared" si="21"/>
        <v>Sem 1 Acquis</v>
      </c>
      <c r="Y124" s="112"/>
      <c r="Z124" s="33">
        <f t="shared" si="22"/>
        <v>0</v>
      </c>
      <c r="AA124" s="99"/>
      <c r="AB124" s="136"/>
      <c r="AC124" s="99"/>
      <c r="AD124" s="99"/>
      <c r="AE124" s="33">
        <f t="shared" si="23"/>
        <v>0</v>
      </c>
      <c r="AF124" s="136"/>
      <c r="AG124" s="136"/>
      <c r="AH124" s="33">
        <f t="shared" si="24"/>
        <v>0</v>
      </c>
      <c r="AI124" s="117"/>
      <c r="AJ124" s="117"/>
      <c r="AK124" s="117"/>
      <c r="AL124" s="33">
        <f t="shared" si="25"/>
        <v>0</v>
      </c>
      <c r="AM124" s="99"/>
      <c r="AN124" s="136"/>
      <c r="AO124" s="105">
        <f t="shared" si="28"/>
        <v>0</v>
      </c>
      <c r="AP124" s="106">
        <f t="shared" si="26"/>
        <v>5.8125</v>
      </c>
      <c r="AQ124" s="34" t="str">
        <f t="shared" si="27"/>
        <v>Rattrapge</v>
      </c>
    </row>
    <row r="125" spans="1:44" ht="24.95" customHeight="1">
      <c r="A125" s="35">
        <v>117</v>
      </c>
      <c r="B125" s="96" t="s">
        <v>485</v>
      </c>
      <c r="C125" s="96" t="s">
        <v>486</v>
      </c>
      <c r="D125" s="109" t="s">
        <v>287</v>
      </c>
      <c r="E125" s="116" t="s">
        <v>781</v>
      </c>
      <c r="F125" s="116" t="s">
        <v>637</v>
      </c>
      <c r="G125" s="78">
        <f t="shared" si="18"/>
        <v>0</v>
      </c>
      <c r="H125" s="99"/>
      <c r="I125" s="126"/>
      <c r="J125" s="99"/>
      <c r="K125" s="99"/>
      <c r="L125" s="33">
        <f t="shared" si="19"/>
        <v>0</v>
      </c>
      <c r="M125" s="126"/>
      <c r="N125" s="126"/>
      <c r="O125" s="33">
        <f t="shared" si="29"/>
        <v>0</v>
      </c>
      <c r="P125" s="126"/>
      <c r="Q125" s="145"/>
      <c r="R125" s="126"/>
      <c r="S125" s="33">
        <f t="shared" si="20"/>
        <v>0</v>
      </c>
      <c r="T125" s="99"/>
      <c r="U125" s="99"/>
      <c r="V125" s="33">
        <f t="shared" si="30"/>
        <v>0</v>
      </c>
      <c r="W125" s="155"/>
      <c r="X125" s="139" t="str">
        <f t="shared" si="21"/>
        <v/>
      </c>
      <c r="Y125" s="112"/>
      <c r="Z125" s="33">
        <f t="shared" si="22"/>
        <v>0</v>
      </c>
      <c r="AA125" s="99"/>
      <c r="AB125" s="136"/>
      <c r="AC125" s="99"/>
      <c r="AD125" s="99"/>
      <c r="AE125" s="33">
        <f t="shared" si="23"/>
        <v>0</v>
      </c>
      <c r="AF125" s="136"/>
      <c r="AG125" s="136"/>
      <c r="AH125" s="33">
        <f t="shared" si="24"/>
        <v>0</v>
      </c>
      <c r="AI125" s="117"/>
      <c r="AJ125" s="117"/>
      <c r="AK125" s="117"/>
      <c r="AL125" s="33">
        <f t="shared" si="25"/>
        <v>0</v>
      </c>
      <c r="AM125" s="99"/>
      <c r="AN125" s="136"/>
      <c r="AO125" s="105">
        <f t="shared" si="28"/>
        <v>0</v>
      </c>
      <c r="AP125" s="106">
        <f t="shared" si="26"/>
        <v>0</v>
      </c>
      <c r="AQ125" s="34" t="str">
        <f t="shared" si="27"/>
        <v>Rattrapge</v>
      </c>
    </row>
    <row r="126" spans="1:44" ht="24.95" customHeight="1">
      <c r="A126" s="35">
        <v>118</v>
      </c>
      <c r="B126" s="96" t="s">
        <v>487</v>
      </c>
      <c r="C126" s="96" t="s">
        <v>488</v>
      </c>
      <c r="D126" s="109" t="s">
        <v>489</v>
      </c>
      <c r="E126" s="116" t="s">
        <v>782</v>
      </c>
      <c r="F126" s="116" t="s">
        <v>738</v>
      </c>
      <c r="G126" s="78">
        <f t="shared" si="18"/>
        <v>10.4</v>
      </c>
      <c r="H126" s="99">
        <v>10</v>
      </c>
      <c r="I126" s="151">
        <v>10</v>
      </c>
      <c r="J126" s="99">
        <v>10.5</v>
      </c>
      <c r="K126" s="99">
        <v>11.25</v>
      </c>
      <c r="L126" s="33">
        <f t="shared" si="19"/>
        <v>10.5</v>
      </c>
      <c r="M126" s="151">
        <v>10</v>
      </c>
      <c r="N126" s="151">
        <v>11.5</v>
      </c>
      <c r="O126" s="33">
        <f t="shared" si="29"/>
        <v>15</v>
      </c>
      <c r="P126" s="126"/>
      <c r="Q126" s="145">
        <v>15</v>
      </c>
      <c r="R126" s="126"/>
      <c r="S126" s="33">
        <f t="shared" si="20"/>
        <v>12</v>
      </c>
      <c r="T126" s="126">
        <v>14</v>
      </c>
      <c r="U126" s="151">
        <v>10</v>
      </c>
      <c r="V126" s="213">
        <f t="shared" si="30"/>
        <v>10.90625</v>
      </c>
      <c r="W126" s="155"/>
      <c r="X126" s="139" t="str">
        <f t="shared" si="21"/>
        <v>Sem 1 Acquis</v>
      </c>
      <c r="Y126" s="112"/>
      <c r="Z126" s="33">
        <f t="shared" si="22"/>
        <v>2</v>
      </c>
      <c r="AA126" s="99"/>
      <c r="AB126" s="136">
        <v>10</v>
      </c>
      <c r="AC126" s="99"/>
      <c r="AD126" s="99"/>
      <c r="AE126" s="33">
        <f t="shared" si="23"/>
        <v>13.166666666666666</v>
      </c>
      <c r="AF126" s="136">
        <v>14</v>
      </c>
      <c r="AG126" s="136">
        <v>11.5</v>
      </c>
      <c r="AH126" s="33">
        <f t="shared" si="24"/>
        <v>0</v>
      </c>
      <c r="AI126" s="117"/>
      <c r="AJ126" s="117"/>
      <c r="AK126" s="117"/>
      <c r="AL126" s="33">
        <f t="shared" si="25"/>
        <v>5.75</v>
      </c>
      <c r="AM126" s="99"/>
      <c r="AN126" s="136">
        <v>11.5</v>
      </c>
      <c r="AO126" s="105">
        <f t="shared" si="28"/>
        <v>4.4375</v>
      </c>
      <c r="AP126" s="106">
        <f t="shared" si="26"/>
        <v>7.671875</v>
      </c>
      <c r="AQ126" s="34" t="str">
        <f t="shared" si="27"/>
        <v>Rattrapge</v>
      </c>
    </row>
    <row r="127" spans="1:44" ht="24.95" customHeight="1">
      <c r="A127" s="35">
        <v>119</v>
      </c>
      <c r="B127" s="96" t="s">
        <v>490</v>
      </c>
      <c r="C127" s="96" t="s">
        <v>491</v>
      </c>
      <c r="D127" s="109" t="s">
        <v>492</v>
      </c>
      <c r="E127" s="116" t="s">
        <v>783</v>
      </c>
      <c r="F127" s="116" t="s">
        <v>635</v>
      </c>
      <c r="G127" s="78">
        <f t="shared" si="18"/>
        <v>7.3609999999999998</v>
      </c>
      <c r="H127" s="99">
        <v>11.12</v>
      </c>
      <c r="I127" s="126">
        <v>0</v>
      </c>
      <c r="J127" s="99">
        <v>8.75</v>
      </c>
      <c r="K127" s="99">
        <v>7</v>
      </c>
      <c r="L127" s="33">
        <f t="shared" si="19"/>
        <v>11.166666666666666</v>
      </c>
      <c r="M127" s="126">
        <v>10</v>
      </c>
      <c r="N127" s="151">
        <v>13.5</v>
      </c>
      <c r="O127" s="33">
        <f t="shared" si="29"/>
        <v>9</v>
      </c>
      <c r="P127" s="126"/>
      <c r="Q127" s="145">
        <v>9</v>
      </c>
      <c r="R127" s="126"/>
      <c r="S127" s="33">
        <f t="shared" si="20"/>
        <v>12.75</v>
      </c>
      <c r="T127" s="126">
        <v>11</v>
      </c>
      <c r="U127" s="151">
        <v>14.5</v>
      </c>
      <c r="V127" s="33">
        <f t="shared" si="30"/>
        <v>8.8506250000000009</v>
      </c>
      <c r="W127" s="155"/>
      <c r="X127" s="139" t="str">
        <f t="shared" si="21"/>
        <v/>
      </c>
      <c r="Y127" s="112"/>
      <c r="Z127" s="33">
        <f t="shared" si="22"/>
        <v>0</v>
      </c>
      <c r="AA127" s="99"/>
      <c r="AB127" s="136"/>
      <c r="AC127" s="99"/>
      <c r="AD127" s="99"/>
      <c r="AE127" s="33">
        <f t="shared" si="23"/>
        <v>11.166666666666666</v>
      </c>
      <c r="AF127" s="136">
        <v>10</v>
      </c>
      <c r="AG127" s="136">
        <v>13.5</v>
      </c>
      <c r="AH127" s="33">
        <f t="shared" si="24"/>
        <v>0</v>
      </c>
      <c r="AI127" s="117"/>
      <c r="AJ127" s="117"/>
      <c r="AK127" s="117"/>
      <c r="AL127" s="33">
        <f t="shared" si="25"/>
        <v>6.5</v>
      </c>
      <c r="AM127" s="99"/>
      <c r="AN127" s="136">
        <v>13</v>
      </c>
      <c r="AO127" s="105">
        <f t="shared" si="28"/>
        <v>2.90625</v>
      </c>
      <c r="AP127" s="106">
        <f t="shared" si="26"/>
        <v>5.8784375000000004</v>
      </c>
      <c r="AQ127" s="34" t="str">
        <f t="shared" si="27"/>
        <v>Rattrapge</v>
      </c>
    </row>
    <row r="128" spans="1:44" ht="24.95" customHeight="1">
      <c r="A128" s="35">
        <v>120</v>
      </c>
      <c r="B128" s="96" t="s">
        <v>493</v>
      </c>
      <c r="C128" s="96" t="s">
        <v>491</v>
      </c>
      <c r="D128" s="109" t="s">
        <v>331</v>
      </c>
      <c r="E128" s="116" t="s">
        <v>784</v>
      </c>
      <c r="F128" s="116" t="s">
        <v>768</v>
      </c>
      <c r="G128" s="78">
        <f t="shared" si="18"/>
        <v>11.635999999999999</v>
      </c>
      <c r="H128" s="99">
        <v>12.37</v>
      </c>
      <c r="I128" s="126">
        <v>9</v>
      </c>
      <c r="J128" s="99">
        <v>12.75</v>
      </c>
      <c r="K128" s="99">
        <v>11.5</v>
      </c>
      <c r="L128" s="33">
        <f t="shared" si="19"/>
        <v>13.75</v>
      </c>
      <c r="M128" s="126">
        <v>13.75</v>
      </c>
      <c r="N128" s="126">
        <v>13.75</v>
      </c>
      <c r="O128" s="33">
        <f t="shared" si="29"/>
        <v>16</v>
      </c>
      <c r="P128" s="126"/>
      <c r="Q128" s="145">
        <v>16</v>
      </c>
      <c r="R128" s="126"/>
      <c r="S128" s="33">
        <f t="shared" si="20"/>
        <v>13</v>
      </c>
      <c r="T128" s="126">
        <v>14</v>
      </c>
      <c r="U128" s="126">
        <v>12</v>
      </c>
      <c r="V128" s="213">
        <f t="shared" si="30"/>
        <v>12.475624999999999</v>
      </c>
      <c r="W128" s="155"/>
      <c r="X128" s="139" t="str">
        <f t="shared" si="21"/>
        <v>Sem 1 Acquis</v>
      </c>
      <c r="Y128" s="112"/>
      <c r="Z128" s="33">
        <f t="shared" si="22"/>
        <v>0</v>
      </c>
      <c r="AA128" s="99"/>
      <c r="AB128" s="136"/>
      <c r="AC128" s="99"/>
      <c r="AD128" s="99"/>
      <c r="AE128" s="33">
        <f t="shared" si="23"/>
        <v>0</v>
      </c>
      <c r="AF128" s="136"/>
      <c r="AG128" s="136"/>
      <c r="AH128" s="33">
        <f t="shared" si="24"/>
        <v>0</v>
      </c>
      <c r="AI128" s="117"/>
      <c r="AJ128" s="117"/>
      <c r="AK128" s="117"/>
      <c r="AL128" s="33">
        <f t="shared" si="25"/>
        <v>0</v>
      </c>
      <c r="AM128" s="99"/>
      <c r="AN128" s="136"/>
      <c r="AO128" s="105">
        <f t="shared" si="28"/>
        <v>0</v>
      </c>
      <c r="AP128" s="106">
        <f t="shared" si="26"/>
        <v>6.2378124999999995</v>
      </c>
      <c r="AQ128" s="34" t="str">
        <f t="shared" si="27"/>
        <v>Rattrapge</v>
      </c>
    </row>
    <row r="129" spans="1:43" ht="24.95" customHeight="1">
      <c r="A129" s="35">
        <v>121</v>
      </c>
      <c r="B129" s="96" t="s">
        <v>494</v>
      </c>
      <c r="C129" s="96" t="s">
        <v>495</v>
      </c>
      <c r="D129" s="109" t="s">
        <v>496</v>
      </c>
      <c r="E129" s="116" t="s">
        <v>785</v>
      </c>
      <c r="F129" s="116" t="s">
        <v>654</v>
      </c>
      <c r="G129" s="78">
        <f t="shared" si="18"/>
        <v>11.925000000000001</v>
      </c>
      <c r="H129" s="99">
        <v>11.75</v>
      </c>
      <c r="I129" s="126">
        <v>14.5</v>
      </c>
      <c r="J129" s="99">
        <v>11</v>
      </c>
      <c r="K129" s="99">
        <v>11</v>
      </c>
      <c r="L129" s="33">
        <f t="shared" si="19"/>
        <v>12.416666666666666</v>
      </c>
      <c r="M129" s="126">
        <v>13.5</v>
      </c>
      <c r="N129" s="126">
        <v>10.25</v>
      </c>
      <c r="O129" s="33">
        <f t="shared" si="29"/>
        <v>13.5</v>
      </c>
      <c r="P129" s="126"/>
      <c r="Q129" s="145">
        <v>13.5</v>
      </c>
      <c r="R129" s="126"/>
      <c r="S129" s="33">
        <f t="shared" si="20"/>
        <v>10.25</v>
      </c>
      <c r="T129" s="126">
        <v>12</v>
      </c>
      <c r="U129" s="126">
        <v>8.5</v>
      </c>
      <c r="V129" s="213">
        <f t="shared" si="30"/>
        <v>11.90625</v>
      </c>
      <c r="W129" s="155"/>
      <c r="X129" s="139" t="str">
        <f t="shared" si="21"/>
        <v>Sem 1 Acquis</v>
      </c>
      <c r="Y129" s="112"/>
      <c r="Z129" s="33">
        <f t="shared" si="22"/>
        <v>0</v>
      </c>
      <c r="AA129" s="99"/>
      <c r="AB129" s="136"/>
      <c r="AC129" s="99"/>
      <c r="AD129" s="99"/>
      <c r="AE129" s="33">
        <f t="shared" si="23"/>
        <v>0</v>
      </c>
      <c r="AF129" s="136"/>
      <c r="AG129" s="136"/>
      <c r="AH129" s="33">
        <f t="shared" si="24"/>
        <v>0</v>
      </c>
      <c r="AI129" s="117"/>
      <c r="AJ129" s="117"/>
      <c r="AK129" s="117"/>
      <c r="AL129" s="33">
        <f t="shared" si="25"/>
        <v>0</v>
      </c>
      <c r="AM129" s="99"/>
      <c r="AN129" s="136"/>
      <c r="AO129" s="105">
        <f t="shared" si="28"/>
        <v>0</v>
      </c>
      <c r="AP129" s="106">
        <f t="shared" si="26"/>
        <v>5.953125</v>
      </c>
      <c r="AQ129" s="34" t="str">
        <f t="shared" si="27"/>
        <v>Rattrapge</v>
      </c>
    </row>
    <row r="130" spans="1:43" ht="24.95" customHeight="1">
      <c r="A130" s="35">
        <v>122</v>
      </c>
      <c r="B130" s="96" t="s">
        <v>497</v>
      </c>
      <c r="C130" s="96" t="s">
        <v>498</v>
      </c>
      <c r="D130" s="109" t="s">
        <v>499</v>
      </c>
      <c r="E130" s="116" t="s">
        <v>786</v>
      </c>
      <c r="F130" s="116" t="s">
        <v>768</v>
      </c>
      <c r="G130" s="78">
        <f t="shared" si="18"/>
        <v>8.65</v>
      </c>
      <c r="H130" s="99">
        <v>7.5</v>
      </c>
      <c r="I130" s="151">
        <v>10</v>
      </c>
      <c r="J130" s="99">
        <v>10</v>
      </c>
      <c r="K130" s="99">
        <v>7</v>
      </c>
      <c r="L130" s="33">
        <f t="shared" si="19"/>
        <v>10.666666666666666</v>
      </c>
      <c r="M130" s="126">
        <v>10.5</v>
      </c>
      <c r="N130" s="151">
        <v>11</v>
      </c>
      <c r="O130" s="33">
        <f t="shared" si="29"/>
        <v>13</v>
      </c>
      <c r="P130" s="126"/>
      <c r="Q130" s="145">
        <v>13</v>
      </c>
      <c r="R130" s="126"/>
      <c r="S130" s="33">
        <f t="shared" si="20"/>
        <v>12.25</v>
      </c>
      <c r="T130" s="126">
        <v>11</v>
      </c>
      <c r="U130" s="151">
        <v>13.5</v>
      </c>
      <c r="V130" s="33">
        <f t="shared" si="30"/>
        <v>9.75</v>
      </c>
      <c r="W130" s="155"/>
      <c r="X130" s="139" t="str">
        <f t="shared" si="21"/>
        <v/>
      </c>
      <c r="Y130" s="112"/>
      <c r="Z130" s="33">
        <f t="shared" si="22"/>
        <v>0</v>
      </c>
      <c r="AA130" s="99"/>
      <c r="AB130" s="136"/>
      <c r="AC130" s="99"/>
      <c r="AD130" s="99"/>
      <c r="AE130" s="33">
        <f t="shared" si="23"/>
        <v>3.6666666666666665</v>
      </c>
      <c r="AF130" s="136"/>
      <c r="AG130" s="136">
        <v>11</v>
      </c>
      <c r="AH130" s="33">
        <f t="shared" si="24"/>
        <v>0</v>
      </c>
      <c r="AI130" s="117"/>
      <c r="AJ130" s="117"/>
      <c r="AK130" s="117"/>
      <c r="AL130" s="33">
        <f t="shared" si="25"/>
        <v>6</v>
      </c>
      <c r="AM130" s="99"/>
      <c r="AN130" s="136">
        <v>12</v>
      </c>
      <c r="AO130" s="105">
        <f t="shared" si="28"/>
        <v>1.4375</v>
      </c>
      <c r="AP130" s="106">
        <f t="shared" si="26"/>
        <v>5.59375</v>
      </c>
      <c r="AQ130" s="34" t="str">
        <f t="shared" si="27"/>
        <v>Rattrapge</v>
      </c>
    </row>
    <row r="131" spans="1:43" ht="24.95" customHeight="1">
      <c r="A131" s="35">
        <v>123</v>
      </c>
      <c r="B131" s="96" t="s">
        <v>500</v>
      </c>
      <c r="C131" s="96" t="s">
        <v>501</v>
      </c>
      <c r="D131" s="109" t="s">
        <v>278</v>
      </c>
      <c r="E131" s="116" t="s">
        <v>787</v>
      </c>
      <c r="F131" s="116" t="s">
        <v>654</v>
      </c>
      <c r="G131" s="78">
        <f t="shared" si="18"/>
        <v>11.05</v>
      </c>
      <c r="H131" s="99">
        <v>10.75</v>
      </c>
      <c r="I131" s="126">
        <v>12.25</v>
      </c>
      <c r="J131" s="99">
        <v>12.25</v>
      </c>
      <c r="K131" s="99">
        <v>8.5</v>
      </c>
      <c r="L131" s="33">
        <f t="shared" si="19"/>
        <v>12</v>
      </c>
      <c r="M131" s="126">
        <v>12.25</v>
      </c>
      <c r="N131" s="126">
        <v>11.5</v>
      </c>
      <c r="O131" s="33">
        <f t="shared" si="29"/>
        <v>10</v>
      </c>
      <c r="P131" s="126"/>
      <c r="Q131" s="145">
        <v>10</v>
      </c>
      <c r="R131" s="126"/>
      <c r="S131" s="33">
        <f t="shared" si="20"/>
        <v>12.5</v>
      </c>
      <c r="T131" s="126">
        <v>15</v>
      </c>
      <c r="U131" s="126">
        <v>10</v>
      </c>
      <c r="V131" s="213">
        <f t="shared" si="30"/>
        <v>11.34375</v>
      </c>
      <c r="W131" s="155"/>
      <c r="X131" s="162" t="str">
        <f t="shared" si="21"/>
        <v>Sem 1 Acquis</v>
      </c>
      <c r="Y131" s="112"/>
      <c r="Z131" s="33">
        <f t="shared" si="22"/>
        <v>0</v>
      </c>
      <c r="AA131" s="99"/>
      <c r="AB131" s="136"/>
      <c r="AC131" s="99"/>
      <c r="AD131" s="99"/>
      <c r="AE131" s="33">
        <f t="shared" si="23"/>
        <v>0</v>
      </c>
      <c r="AF131" s="136"/>
      <c r="AG131" s="136"/>
      <c r="AH131" s="33">
        <f t="shared" si="24"/>
        <v>0</v>
      </c>
      <c r="AI131" s="117"/>
      <c r="AJ131" s="117"/>
      <c r="AK131" s="117"/>
      <c r="AL131" s="33">
        <f t="shared" si="25"/>
        <v>0</v>
      </c>
      <c r="AM131" s="99"/>
      <c r="AN131" s="136"/>
      <c r="AO131" s="105">
        <f t="shared" si="28"/>
        <v>0</v>
      </c>
      <c r="AP131" s="106">
        <f t="shared" si="26"/>
        <v>5.671875</v>
      </c>
      <c r="AQ131" s="34" t="str">
        <f t="shared" si="27"/>
        <v>Rattrapge</v>
      </c>
    </row>
    <row r="132" spans="1:43" ht="24.95" customHeight="1">
      <c r="A132" s="35">
        <v>124</v>
      </c>
      <c r="B132" s="96" t="s">
        <v>502</v>
      </c>
      <c r="C132" s="96" t="s">
        <v>501</v>
      </c>
      <c r="D132" s="109" t="s">
        <v>503</v>
      </c>
      <c r="E132" s="116" t="s">
        <v>788</v>
      </c>
      <c r="F132" s="116" t="s">
        <v>654</v>
      </c>
      <c r="G132" s="78">
        <f t="shared" si="18"/>
        <v>9.5860000000000003</v>
      </c>
      <c r="H132" s="99">
        <v>10.62</v>
      </c>
      <c r="I132" s="126">
        <v>12.5</v>
      </c>
      <c r="J132" s="99">
        <v>8.5</v>
      </c>
      <c r="K132" s="99">
        <v>6.75</v>
      </c>
      <c r="L132" s="33">
        <f t="shared" si="19"/>
        <v>11.333333333333334</v>
      </c>
      <c r="M132" s="126">
        <v>11</v>
      </c>
      <c r="N132" s="126">
        <v>12</v>
      </c>
      <c r="O132" s="33">
        <f t="shared" si="29"/>
        <v>9</v>
      </c>
      <c r="P132" s="126"/>
      <c r="Q132" s="145">
        <v>9</v>
      </c>
      <c r="R132" s="126"/>
      <c r="S132" s="33">
        <f t="shared" si="20"/>
        <v>11.75</v>
      </c>
      <c r="T132" s="126">
        <v>13</v>
      </c>
      <c r="U132" s="126">
        <v>10.5</v>
      </c>
      <c r="V132" s="213">
        <f t="shared" si="30"/>
        <v>10.147500000000001</v>
      </c>
      <c r="W132" s="155"/>
      <c r="X132" s="139" t="str">
        <f t="shared" si="21"/>
        <v>Sem 1 Acquis</v>
      </c>
      <c r="Y132" s="112"/>
      <c r="Z132" s="33">
        <f t="shared" si="22"/>
        <v>0</v>
      </c>
      <c r="AA132" s="99"/>
      <c r="AB132" s="136"/>
      <c r="AC132" s="99"/>
      <c r="AD132" s="99"/>
      <c r="AE132" s="33">
        <f t="shared" si="23"/>
        <v>0</v>
      </c>
      <c r="AF132" s="136"/>
      <c r="AG132" s="136"/>
      <c r="AH132" s="33">
        <f t="shared" si="24"/>
        <v>0</v>
      </c>
      <c r="AI132" s="117"/>
      <c r="AJ132" s="117"/>
      <c r="AK132" s="117"/>
      <c r="AL132" s="33">
        <f t="shared" si="25"/>
        <v>0</v>
      </c>
      <c r="AM132" s="99"/>
      <c r="AN132" s="136"/>
      <c r="AO132" s="105">
        <f t="shared" si="28"/>
        <v>0</v>
      </c>
      <c r="AP132" s="106">
        <f t="shared" si="26"/>
        <v>5.0737500000000004</v>
      </c>
      <c r="AQ132" s="34" t="str">
        <f t="shared" si="27"/>
        <v>Rattrapge</v>
      </c>
    </row>
    <row r="133" spans="1:43" ht="24.95" customHeight="1">
      <c r="A133" s="35">
        <v>125</v>
      </c>
      <c r="B133" s="96" t="s">
        <v>504</v>
      </c>
      <c r="C133" s="96" t="s">
        <v>505</v>
      </c>
      <c r="D133" s="109" t="s">
        <v>506</v>
      </c>
      <c r="E133" s="116" t="s">
        <v>789</v>
      </c>
      <c r="F133" s="116" t="s">
        <v>742</v>
      </c>
      <c r="G133" s="78">
        <f t="shared" si="18"/>
        <v>12.074999999999999</v>
      </c>
      <c r="H133" s="99">
        <v>10</v>
      </c>
      <c r="I133" s="126">
        <v>13.5</v>
      </c>
      <c r="J133" s="99">
        <v>12.25</v>
      </c>
      <c r="K133" s="99">
        <v>13.5</v>
      </c>
      <c r="L133" s="33">
        <f t="shared" si="19"/>
        <v>11.166666666666666</v>
      </c>
      <c r="M133" s="126">
        <v>11.75</v>
      </c>
      <c r="N133" s="126">
        <v>10</v>
      </c>
      <c r="O133" s="33">
        <f t="shared" si="29"/>
        <v>10.5</v>
      </c>
      <c r="P133" s="126"/>
      <c r="Q133" s="145">
        <v>10.5</v>
      </c>
      <c r="R133" s="126"/>
      <c r="S133" s="33">
        <f t="shared" si="20"/>
        <v>12.25</v>
      </c>
      <c r="T133" s="126">
        <v>11</v>
      </c>
      <c r="U133" s="126">
        <v>13.5</v>
      </c>
      <c r="V133" s="213">
        <f t="shared" si="30"/>
        <v>11.828125</v>
      </c>
      <c r="W133" s="155"/>
      <c r="X133" s="139" t="str">
        <f t="shared" si="21"/>
        <v>Sem 1 Acquis</v>
      </c>
      <c r="Y133" s="112"/>
      <c r="Z133" s="33">
        <f t="shared" si="22"/>
        <v>0</v>
      </c>
      <c r="AA133" s="99"/>
      <c r="AB133" s="136"/>
      <c r="AC133" s="99"/>
      <c r="AD133" s="99"/>
      <c r="AE133" s="33">
        <f t="shared" si="23"/>
        <v>0</v>
      </c>
      <c r="AF133" s="136"/>
      <c r="AG133" s="136"/>
      <c r="AH133" s="33">
        <f t="shared" si="24"/>
        <v>0</v>
      </c>
      <c r="AI133" s="117"/>
      <c r="AJ133" s="117"/>
      <c r="AK133" s="117"/>
      <c r="AL133" s="33">
        <f t="shared" si="25"/>
        <v>0</v>
      </c>
      <c r="AM133" s="99"/>
      <c r="AN133" s="136"/>
      <c r="AO133" s="105">
        <f t="shared" si="28"/>
        <v>0</v>
      </c>
      <c r="AP133" s="106">
        <f t="shared" si="26"/>
        <v>5.9140625</v>
      </c>
      <c r="AQ133" s="34" t="str">
        <f t="shared" si="27"/>
        <v>Rattrapge</v>
      </c>
    </row>
    <row r="134" spans="1:43" ht="24.95" customHeight="1">
      <c r="A134" s="35">
        <v>126</v>
      </c>
      <c r="B134" s="96" t="s">
        <v>507</v>
      </c>
      <c r="C134" s="96" t="s">
        <v>508</v>
      </c>
      <c r="D134" s="109" t="s">
        <v>509</v>
      </c>
      <c r="E134" s="116" t="s">
        <v>790</v>
      </c>
      <c r="F134" s="116" t="s">
        <v>791</v>
      </c>
      <c r="G134" s="78">
        <f t="shared" si="18"/>
        <v>9.0749999999999993</v>
      </c>
      <c r="H134" s="99">
        <v>10</v>
      </c>
      <c r="I134" s="126">
        <v>9.75</v>
      </c>
      <c r="J134" s="99">
        <v>8.25</v>
      </c>
      <c r="K134" s="99">
        <v>8.25</v>
      </c>
      <c r="L134" s="33">
        <f t="shared" si="19"/>
        <v>10.5</v>
      </c>
      <c r="M134" s="126">
        <v>12</v>
      </c>
      <c r="N134" s="126">
        <v>7.5</v>
      </c>
      <c r="O134" s="33">
        <f t="shared" ref="O134:O165" si="31">(P134+Q134+R134)</f>
        <v>10</v>
      </c>
      <c r="P134" s="126"/>
      <c r="Q134" s="145">
        <v>10</v>
      </c>
      <c r="R134" s="126"/>
      <c r="S134" s="33">
        <f t="shared" si="20"/>
        <v>6</v>
      </c>
      <c r="T134" s="126">
        <v>12</v>
      </c>
      <c r="U134" s="126"/>
      <c r="V134" s="33">
        <f t="shared" ref="V134:V168" si="32">((G134*10)+(L134*3)+(O134*1)+(S134*2))/16</f>
        <v>9.015625</v>
      </c>
      <c r="W134" s="155"/>
      <c r="X134" s="139" t="str">
        <f t="shared" si="21"/>
        <v/>
      </c>
      <c r="Y134" s="112"/>
      <c r="Z134" s="33">
        <f t="shared" si="22"/>
        <v>0</v>
      </c>
      <c r="AA134" s="99"/>
      <c r="AB134" s="136"/>
      <c r="AC134" s="99"/>
      <c r="AD134" s="99"/>
      <c r="AE134" s="33">
        <f t="shared" si="23"/>
        <v>0</v>
      </c>
      <c r="AF134" s="136"/>
      <c r="AG134" s="136"/>
      <c r="AH134" s="33">
        <f t="shared" si="24"/>
        <v>0</v>
      </c>
      <c r="AI134" s="117"/>
      <c r="AJ134" s="117"/>
      <c r="AK134" s="117"/>
      <c r="AL134" s="33">
        <f t="shared" si="25"/>
        <v>0</v>
      </c>
      <c r="AM134" s="99"/>
      <c r="AN134" s="136"/>
      <c r="AO134" s="105">
        <f t="shared" si="28"/>
        <v>0</v>
      </c>
      <c r="AP134" s="106">
        <f t="shared" si="26"/>
        <v>4.5078125</v>
      </c>
      <c r="AQ134" s="34" t="str">
        <f t="shared" si="27"/>
        <v>Rattrapge</v>
      </c>
    </row>
    <row r="135" spans="1:43" ht="24.95" customHeight="1">
      <c r="A135" s="35">
        <v>127</v>
      </c>
      <c r="B135" s="96" t="s">
        <v>510</v>
      </c>
      <c r="C135" s="96" t="s">
        <v>511</v>
      </c>
      <c r="D135" s="109" t="s">
        <v>512</v>
      </c>
      <c r="E135" s="116" t="s">
        <v>792</v>
      </c>
      <c r="F135" s="116" t="s">
        <v>793</v>
      </c>
      <c r="G135" s="78">
        <f t="shared" si="18"/>
        <v>8.1</v>
      </c>
      <c r="H135" s="99">
        <v>7</v>
      </c>
      <c r="I135" s="151">
        <v>10</v>
      </c>
      <c r="J135" s="99">
        <v>10</v>
      </c>
      <c r="K135" s="99">
        <v>5</v>
      </c>
      <c r="L135" s="33">
        <f t="shared" si="19"/>
        <v>9.3333333333333339</v>
      </c>
      <c r="M135" s="151">
        <v>10</v>
      </c>
      <c r="N135" s="126">
        <v>8</v>
      </c>
      <c r="O135" s="33">
        <f t="shared" si="31"/>
        <v>9</v>
      </c>
      <c r="P135" s="126"/>
      <c r="Q135" s="145">
        <v>9</v>
      </c>
      <c r="R135" s="126"/>
      <c r="S135" s="33">
        <f t="shared" si="20"/>
        <v>13.5</v>
      </c>
      <c r="T135" s="126">
        <v>14</v>
      </c>
      <c r="U135" s="151">
        <v>13</v>
      </c>
      <c r="V135" s="33">
        <f t="shared" si="32"/>
        <v>9.0625</v>
      </c>
      <c r="W135" s="155"/>
      <c r="X135" s="139" t="str">
        <f t="shared" si="21"/>
        <v/>
      </c>
      <c r="Y135" s="112"/>
      <c r="Z135" s="33">
        <f t="shared" si="22"/>
        <v>0</v>
      </c>
      <c r="AA135" s="99"/>
      <c r="AB135" s="136"/>
      <c r="AC135" s="99"/>
      <c r="AD135" s="99"/>
      <c r="AE135" s="33">
        <f t="shared" si="23"/>
        <v>6.666666666666667</v>
      </c>
      <c r="AF135" s="136">
        <v>10</v>
      </c>
      <c r="AG135" s="136"/>
      <c r="AH135" s="33">
        <f t="shared" si="24"/>
        <v>0</v>
      </c>
      <c r="AI135" s="117"/>
      <c r="AJ135" s="117"/>
      <c r="AK135" s="117"/>
      <c r="AL135" s="33">
        <f t="shared" si="25"/>
        <v>6</v>
      </c>
      <c r="AM135" s="99"/>
      <c r="AN135" s="136">
        <v>12</v>
      </c>
      <c r="AO135" s="105">
        <f t="shared" si="28"/>
        <v>2</v>
      </c>
      <c r="AP135" s="106">
        <f t="shared" si="26"/>
        <v>5.53125</v>
      </c>
      <c r="AQ135" s="34" t="str">
        <f t="shared" si="27"/>
        <v>Rattrapge</v>
      </c>
    </row>
    <row r="136" spans="1:43" ht="24.95" customHeight="1">
      <c r="A136" s="35">
        <v>128</v>
      </c>
      <c r="B136" s="96" t="s">
        <v>513</v>
      </c>
      <c r="C136" s="96" t="s">
        <v>514</v>
      </c>
      <c r="D136" s="109" t="s">
        <v>261</v>
      </c>
      <c r="E136" s="116" t="s">
        <v>794</v>
      </c>
      <c r="F136" s="116" t="s">
        <v>795</v>
      </c>
      <c r="G136" s="78">
        <f t="shared" si="18"/>
        <v>8.6750000000000007</v>
      </c>
      <c r="H136" s="99">
        <v>10</v>
      </c>
      <c r="I136" s="126">
        <v>2.25</v>
      </c>
      <c r="J136" s="99">
        <v>11.75</v>
      </c>
      <c r="K136" s="99">
        <v>8.5</v>
      </c>
      <c r="L136" s="33">
        <f t="shared" si="19"/>
        <v>9.25</v>
      </c>
      <c r="M136" s="126">
        <v>11.25</v>
      </c>
      <c r="N136" s="126">
        <v>5.25</v>
      </c>
      <c r="O136" s="33">
        <f t="shared" si="31"/>
        <v>11.5</v>
      </c>
      <c r="P136" s="126"/>
      <c r="Q136" s="145">
        <v>11.5</v>
      </c>
      <c r="R136" s="126"/>
      <c r="S136" s="33">
        <f t="shared" si="20"/>
        <v>11.25</v>
      </c>
      <c r="T136" s="126">
        <v>14</v>
      </c>
      <c r="U136" s="126">
        <v>8.5</v>
      </c>
      <c r="V136" s="33">
        <f t="shared" si="32"/>
        <v>9.28125</v>
      </c>
      <c r="W136" s="155"/>
      <c r="X136" s="139" t="str">
        <f t="shared" si="21"/>
        <v/>
      </c>
      <c r="Y136" s="112"/>
      <c r="Z136" s="33">
        <f t="shared" si="22"/>
        <v>0</v>
      </c>
      <c r="AA136" s="99"/>
      <c r="AB136" s="136"/>
      <c r="AC136" s="99"/>
      <c r="AD136" s="99"/>
      <c r="AE136" s="33">
        <f t="shared" si="23"/>
        <v>0</v>
      </c>
      <c r="AF136" s="136"/>
      <c r="AG136" s="136"/>
      <c r="AH136" s="33">
        <f t="shared" si="24"/>
        <v>0</v>
      </c>
      <c r="AI136" s="117"/>
      <c r="AJ136" s="117"/>
      <c r="AK136" s="117"/>
      <c r="AL136" s="33">
        <f t="shared" si="25"/>
        <v>0</v>
      </c>
      <c r="AM136" s="99"/>
      <c r="AN136" s="136"/>
      <c r="AO136" s="105">
        <f t="shared" si="28"/>
        <v>0</v>
      </c>
      <c r="AP136" s="106">
        <f t="shared" si="26"/>
        <v>4.640625</v>
      </c>
      <c r="AQ136" s="34" t="str">
        <f t="shared" si="27"/>
        <v>Rattrapge</v>
      </c>
    </row>
    <row r="137" spans="1:43" ht="24.95" customHeight="1">
      <c r="A137" s="35">
        <v>129</v>
      </c>
      <c r="B137" s="96" t="s">
        <v>515</v>
      </c>
      <c r="C137" s="96" t="s">
        <v>516</v>
      </c>
      <c r="D137" s="109" t="s">
        <v>389</v>
      </c>
      <c r="E137" s="116" t="s">
        <v>796</v>
      </c>
      <c r="F137" s="116" t="s">
        <v>687</v>
      </c>
      <c r="G137" s="78">
        <f t="shared" si="18"/>
        <v>3.9249999999999998</v>
      </c>
      <c r="H137" s="99"/>
      <c r="I137" s="151">
        <v>15</v>
      </c>
      <c r="J137" s="99">
        <v>1.75</v>
      </c>
      <c r="K137" s="99">
        <v>2</v>
      </c>
      <c r="L137" s="33">
        <f t="shared" si="19"/>
        <v>3.3333333333333335</v>
      </c>
      <c r="M137" s="126"/>
      <c r="N137" s="151">
        <v>10</v>
      </c>
      <c r="O137" s="33">
        <f t="shared" si="31"/>
        <v>10.5</v>
      </c>
      <c r="P137" s="126"/>
      <c r="Q137" s="145">
        <v>10.5</v>
      </c>
      <c r="R137" s="126"/>
      <c r="S137" s="33">
        <f t="shared" si="20"/>
        <v>6.75</v>
      </c>
      <c r="T137" s="126"/>
      <c r="U137" s="151">
        <v>13.5</v>
      </c>
      <c r="V137" s="33">
        <f t="shared" si="32"/>
        <v>4.578125</v>
      </c>
      <c r="W137" s="155"/>
      <c r="X137" s="139" t="str">
        <f t="shared" si="21"/>
        <v/>
      </c>
      <c r="Y137" s="112"/>
      <c r="Z137" s="33">
        <f t="shared" si="22"/>
        <v>0</v>
      </c>
      <c r="AA137" s="99"/>
      <c r="AB137" s="136"/>
      <c r="AC137" s="99"/>
      <c r="AD137" s="99"/>
      <c r="AE137" s="33">
        <f t="shared" si="23"/>
        <v>10.333333333333334</v>
      </c>
      <c r="AF137" s="136">
        <v>10.5</v>
      </c>
      <c r="AG137" s="136">
        <v>10</v>
      </c>
      <c r="AH137" s="33">
        <f t="shared" si="24"/>
        <v>0</v>
      </c>
      <c r="AI137" s="117"/>
      <c r="AJ137" s="117"/>
      <c r="AK137" s="117"/>
      <c r="AL137" s="33">
        <f t="shared" si="25"/>
        <v>6.25</v>
      </c>
      <c r="AM137" s="99"/>
      <c r="AN137" s="136">
        <v>12.5</v>
      </c>
      <c r="AO137" s="105">
        <f t="shared" si="28"/>
        <v>2.71875</v>
      </c>
      <c r="AP137" s="106">
        <f t="shared" si="26"/>
        <v>3.6484375</v>
      </c>
      <c r="AQ137" s="34" t="str">
        <f t="shared" si="27"/>
        <v>Rattrapge</v>
      </c>
    </row>
    <row r="138" spans="1:43" ht="24.95" customHeight="1">
      <c r="A138" s="35">
        <v>130</v>
      </c>
      <c r="B138" s="96" t="s">
        <v>517</v>
      </c>
      <c r="C138" s="96" t="s">
        <v>518</v>
      </c>
      <c r="D138" s="109" t="s">
        <v>519</v>
      </c>
      <c r="E138" s="116" t="s">
        <v>727</v>
      </c>
      <c r="F138" s="116" t="s">
        <v>738</v>
      </c>
      <c r="G138" s="78">
        <f t="shared" si="18"/>
        <v>5.55</v>
      </c>
      <c r="H138" s="99">
        <v>7.75</v>
      </c>
      <c r="I138" s="126">
        <v>1.75</v>
      </c>
      <c r="J138" s="99">
        <v>5.75</v>
      </c>
      <c r="K138" s="99">
        <v>5.75</v>
      </c>
      <c r="L138" s="33">
        <f t="shared" si="19"/>
        <v>10.166666666666666</v>
      </c>
      <c r="M138" s="126">
        <v>10.25</v>
      </c>
      <c r="N138" s="151">
        <v>10</v>
      </c>
      <c r="O138" s="33">
        <f t="shared" si="31"/>
        <v>7</v>
      </c>
      <c r="P138" s="126"/>
      <c r="Q138" s="145">
        <v>7</v>
      </c>
      <c r="R138" s="126"/>
      <c r="S138" s="33">
        <f t="shared" si="20"/>
        <v>13</v>
      </c>
      <c r="T138" s="126">
        <v>10</v>
      </c>
      <c r="U138" s="151">
        <v>16</v>
      </c>
      <c r="V138" s="33">
        <f t="shared" si="32"/>
        <v>7.4375</v>
      </c>
      <c r="W138" s="155"/>
      <c r="X138" s="139" t="str">
        <f t="shared" ref="X138:X169" si="33">IF(V138&gt;=10,"Sem 1 Acquis","")</f>
        <v/>
      </c>
      <c r="Y138" s="112"/>
      <c r="Z138" s="33">
        <f t="shared" si="22"/>
        <v>0</v>
      </c>
      <c r="AA138" s="99"/>
      <c r="AB138" s="136"/>
      <c r="AC138" s="99"/>
      <c r="AD138" s="99"/>
      <c r="AE138" s="33">
        <f t="shared" si="23"/>
        <v>10.666666666666666</v>
      </c>
      <c r="AF138" s="136">
        <v>11</v>
      </c>
      <c r="AG138" s="136">
        <v>10</v>
      </c>
      <c r="AH138" s="33">
        <f t="shared" si="24"/>
        <v>0</v>
      </c>
      <c r="AI138" s="117"/>
      <c r="AJ138" s="117"/>
      <c r="AK138" s="117"/>
      <c r="AL138" s="33">
        <f t="shared" si="25"/>
        <v>7</v>
      </c>
      <c r="AM138" s="99"/>
      <c r="AN138" s="136">
        <v>14</v>
      </c>
      <c r="AO138" s="105">
        <f t="shared" si="28"/>
        <v>2.875</v>
      </c>
      <c r="AP138" s="106">
        <f t="shared" si="26"/>
        <v>5.15625</v>
      </c>
      <c r="AQ138" s="34" t="str">
        <f t="shared" si="27"/>
        <v>Rattrapge</v>
      </c>
    </row>
    <row r="139" spans="1:43" s="144" customFormat="1" ht="24.95" customHeight="1">
      <c r="A139" s="175">
        <v>131</v>
      </c>
      <c r="B139" s="164" t="s">
        <v>520</v>
      </c>
      <c r="C139" s="164" t="s">
        <v>521</v>
      </c>
      <c r="D139" s="165" t="s">
        <v>472</v>
      </c>
      <c r="E139" s="166" t="s">
        <v>797</v>
      </c>
      <c r="F139" s="166" t="s">
        <v>654</v>
      </c>
      <c r="G139" s="167">
        <f t="shared" si="18"/>
        <v>10.425000000000001</v>
      </c>
      <c r="H139" s="126">
        <v>9</v>
      </c>
      <c r="I139" s="151">
        <v>10</v>
      </c>
      <c r="J139" s="126">
        <v>12.25</v>
      </c>
      <c r="K139" s="126">
        <v>10.25</v>
      </c>
      <c r="L139" s="167">
        <f t="shared" si="19"/>
        <v>4</v>
      </c>
      <c r="M139" s="126"/>
      <c r="N139" s="151">
        <v>12</v>
      </c>
      <c r="O139" s="167">
        <f t="shared" si="31"/>
        <v>9.5</v>
      </c>
      <c r="P139" s="126"/>
      <c r="Q139" s="145">
        <v>9.5</v>
      </c>
      <c r="R139" s="126"/>
      <c r="S139" s="167">
        <f t="shared" si="20"/>
        <v>16.25</v>
      </c>
      <c r="T139" s="126">
        <v>15</v>
      </c>
      <c r="U139" s="151">
        <v>17.5</v>
      </c>
      <c r="V139" s="167">
        <f t="shared" si="32"/>
        <v>9.890625</v>
      </c>
      <c r="W139" s="126"/>
      <c r="X139" s="168" t="str">
        <f t="shared" si="33"/>
        <v/>
      </c>
      <c r="Y139" s="176"/>
      <c r="Z139" s="167">
        <f t="shared" si="22"/>
        <v>2.2000000000000002</v>
      </c>
      <c r="AA139" s="126"/>
      <c r="AB139" s="126">
        <v>11</v>
      </c>
      <c r="AC139" s="126"/>
      <c r="AD139" s="126"/>
      <c r="AE139" s="167">
        <f t="shared" si="23"/>
        <v>10.666666666666666</v>
      </c>
      <c r="AF139" s="126">
        <v>10</v>
      </c>
      <c r="AG139" s="126">
        <v>12</v>
      </c>
      <c r="AH139" s="167">
        <f t="shared" si="24"/>
        <v>0</v>
      </c>
      <c r="AI139" s="126"/>
      <c r="AJ139" s="126"/>
      <c r="AK139" s="126"/>
      <c r="AL139" s="167">
        <f t="shared" si="25"/>
        <v>7.75</v>
      </c>
      <c r="AM139" s="126"/>
      <c r="AN139" s="126">
        <v>15.5</v>
      </c>
      <c r="AO139" s="170">
        <f t="shared" si="28"/>
        <v>4.34375</v>
      </c>
      <c r="AP139" s="168">
        <f t="shared" si="26"/>
        <v>7.1171875</v>
      </c>
      <c r="AQ139" s="171" t="str">
        <f t="shared" si="27"/>
        <v>Rattrapge</v>
      </c>
    </row>
    <row r="140" spans="1:43" ht="24.95" customHeight="1">
      <c r="A140" s="35">
        <v>132</v>
      </c>
      <c r="B140" s="96" t="s">
        <v>522</v>
      </c>
      <c r="C140" s="96" t="s">
        <v>523</v>
      </c>
      <c r="D140" s="109" t="s">
        <v>221</v>
      </c>
      <c r="E140" s="116" t="s">
        <v>798</v>
      </c>
      <c r="F140" s="116" t="s">
        <v>637</v>
      </c>
      <c r="G140" s="78">
        <f t="shared" ref="G140:G168" si="34">((H140*3)+(I140*2)+(J140*3)+(K140*2))/10</f>
        <v>9.2110000000000003</v>
      </c>
      <c r="H140" s="99">
        <v>8.3699999999999992</v>
      </c>
      <c r="I140" s="126">
        <v>8.75</v>
      </c>
      <c r="J140" s="99">
        <v>12.5</v>
      </c>
      <c r="K140" s="99">
        <v>6</v>
      </c>
      <c r="L140" s="33">
        <f t="shared" ref="L140:L168" si="35">((M140*2)+(N140*1))/3</f>
        <v>11</v>
      </c>
      <c r="M140" s="126">
        <v>12.5</v>
      </c>
      <c r="N140" s="126">
        <v>8</v>
      </c>
      <c r="O140" s="33">
        <f t="shared" si="31"/>
        <v>8.5</v>
      </c>
      <c r="P140" s="126"/>
      <c r="Q140" s="145">
        <v>8.5</v>
      </c>
      <c r="R140" s="126"/>
      <c r="S140" s="33">
        <f t="shared" ref="S140:S168" si="36">((T140*1)+(U140*1))/2</f>
        <v>11.5</v>
      </c>
      <c r="T140" s="126">
        <v>12</v>
      </c>
      <c r="U140" s="126">
        <v>11</v>
      </c>
      <c r="V140" s="33">
        <f t="shared" si="32"/>
        <v>9.7881250000000009</v>
      </c>
      <c r="W140" s="155"/>
      <c r="X140" s="139" t="str">
        <f t="shared" si="33"/>
        <v/>
      </c>
      <c r="Y140" s="112"/>
      <c r="Z140" s="33">
        <f t="shared" ref="Z140:Z168" si="37">((AA140*3)+(AB140*2)+(AC140*3)+(AD140*2))/10</f>
        <v>0</v>
      </c>
      <c r="AA140" s="99"/>
      <c r="AB140" s="136"/>
      <c r="AC140" s="99"/>
      <c r="AD140" s="99"/>
      <c r="AE140" s="33">
        <f t="shared" ref="AE140:AE168" si="38">((AF140*2)+(AG140*1))/3</f>
        <v>0</v>
      </c>
      <c r="AF140" s="136"/>
      <c r="AG140" s="136"/>
      <c r="AH140" s="33">
        <f t="shared" ref="AH140:AH168" si="39">(AI140+AJ140+AK140)</f>
        <v>0</v>
      </c>
      <c r="AI140" s="117"/>
      <c r="AJ140" s="117"/>
      <c r="AK140" s="117"/>
      <c r="AL140" s="33">
        <f t="shared" ref="AL140:AL168" si="40">((AM140*1)+(AN140*1))/2</f>
        <v>0</v>
      </c>
      <c r="AM140" s="99"/>
      <c r="AN140" s="136"/>
      <c r="AO140" s="105">
        <f t="shared" si="28"/>
        <v>0</v>
      </c>
      <c r="AP140" s="106">
        <f t="shared" ref="AP140:AP168" si="41">(V140+AO140)/2</f>
        <v>4.8940625000000004</v>
      </c>
      <c r="AQ140" s="34" t="str">
        <f t="shared" ref="AQ140:AQ168" si="42">IF(AP140&gt;=10,"Admis/ Sess 1","Rattrapge")</f>
        <v>Rattrapge</v>
      </c>
    </row>
    <row r="141" spans="1:43" ht="24.95" customHeight="1">
      <c r="A141" s="35">
        <v>133</v>
      </c>
      <c r="B141" s="96" t="s">
        <v>524</v>
      </c>
      <c r="C141" s="96" t="s">
        <v>523</v>
      </c>
      <c r="D141" s="109" t="s">
        <v>525</v>
      </c>
      <c r="E141" s="116" t="s">
        <v>799</v>
      </c>
      <c r="F141" s="116" t="s">
        <v>656</v>
      </c>
      <c r="G141" s="78">
        <f t="shared" si="34"/>
        <v>12.35</v>
      </c>
      <c r="H141" s="99">
        <v>11.25</v>
      </c>
      <c r="I141" s="126">
        <v>11.5</v>
      </c>
      <c r="J141" s="99">
        <v>13.25</v>
      </c>
      <c r="K141" s="99">
        <v>13.5</v>
      </c>
      <c r="L141" s="33">
        <f t="shared" si="35"/>
        <v>12.666666666666666</v>
      </c>
      <c r="M141" s="126">
        <v>13.25</v>
      </c>
      <c r="N141" s="126">
        <v>11.5</v>
      </c>
      <c r="O141" s="33">
        <f t="shared" si="31"/>
        <v>14.5</v>
      </c>
      <c r="P141" s="126"/>
      <c r="Q141" s="145">
        <v>14.5</v>
      </c>
      <c r="R141" s="126"/>
      <c r="S141" s="33">
        <f t="shared" si="36"/>
        <v>12.75</v>
      </c>
      <c r="T141" s="126">
        <v>13</v>
      </c>
      <c r="U141" s="126">
        <v>12.5</v>
      </c>
      <c r="V141" s="213">
        <f t="shared" si="32"/>
        <v>12.59375</v>
      </c>
      <c r="W141" s="155"/>
      <c r="X141" s="139" t="str">
        <f t="shared" si="33"/>
        <v>Sem 1 Acquis</v>
      </c>
      <c r="Y141" s="112"/>
      <c r="Z141" s="33">
        <f t="shared" si="37"/>
        <v>0</v>
      </c>
      <c r="AA141" s="99"/>
      <c r="AB141" s="136"/>
      <c r="AC141" s="99"/>
      <c r="AD141" s="99"/>
      <c r="AE141" s="33">
        <f t="shared" si="38"/>
        <v>0</v>
      </c>
      <c r="AF141" s="136"/>
      <c r="AG141" s="136"/>
      <c r="AH141" s="33">
        <f t="shared" si="39"/>
        <v>0</v>
      </c>
      <c r="AI141" s="117"/>
      <c r="AJ141" s="117"/>
      <c r="AK141" s="117"/>
      <c r="AL141" s="33">
        <f t="shared" si="40"/>
        <v>0</v>
      </c>
      <c r="AM141" s="99"/>
      <c r="AN141" s="136"/>
      <c r="AO141" s="105">
        <f t="shared" ref="AO141:AO168" si="43">((Z141*10)+(AE141*3)+(AH141*1)+(AL141*2))/16</f>
        <v>0</v>
      </c>
      <c r="AP141" s="106">
        <f t="shared" si="41"/>
        <v>6.296875</v>
      </c>
      <c r="AQ141" s="34" t="str">
        <f t="shared" si="42"/>
        <v>Rattrapge</v>
      </c>
    </row>
    <row r="142" spans="1:43" ht="24.95" customHeight="1">
      <c r="A142" s="35">
        <v>134</v>
      </c>
      <c r="B142" s="96" t="s">
        <v>526</v>
      </c>
      <c r="C142" s="96" t="s">
        <v>527</v>
      </c>
      <c r="D142" s="109" t="s">
        <v>287</v>
      </c>
      <c r="E142" s="116" t="s">
        <v>800</v>
      </c>
      <c r="F142" s="116" t="s">
        <v>742</v>
      </c>
      <c r="G142" s="78">
        <f t="shared" si="34"/>
        <v>10.95</v>
      </c>
      <c r="H142" s="99">
        <v>10.25</v>
      </c>
      <c r="I142" s="126">
        <v>12.5</v>
      </c>
      <c r="J142" s="99">
        <v>12.75</v>
      </c>
      <c r="K142" s="99">
        <v>7.75</v>
      </c>
      <c r="L142" s="33">
        <f t="shared" si="35"/>
        <v>11.416666666666666</v>
      </c>
      <c r="M142" s="126">
        <v>11.5</v>
      </c>
      <c r="N142" s="126">
        <v>11.25</v>
      </c>
      <c r="O142" s="33">
        <f t="shared" si="31"/>
        <v>12.5</v>
      </c>
      <c r="P142" s="126"/>
      <c r="Q142" s="145">
        <v>12.5</v>
      </c>
      <c r="R142" s="126"/>
      <c r="S142" s="33">
        <f t="shared" si="36"/>
        <v>13</v>
      </c>
      <c r="T142" s="126">
        <v>14</v>
      </c>
      <c r="U142" s="126">
        <v>12</v>
      </c>
      <c r="V142" s="213">
        <f t="shared" si="32"/>
        <v>11.390625</v>
      </c>
      <c r="W142" s="155"/>
      <c r="X142" s="139" t="str">
        <f t="shared" si="33"/>
        <v>Sem 1 Acquis</v>
      </c>
      <c r="Y142" s="112"/>
      <c r="Z142" s="33">
        <f t="shared" si="37"/>
        <v>0</v>
      </c>
      <c r="AA142" s="99"/>
      <c r="AB142" s="136"/>
      <c r="AC142" s="99"/>
      <c r="AD142" s="99"/>
      <c r="AE142" s="33">
        <f t="shared" si="38"/>
        <v>0</v>
      </c>
      <c r="AF142" s="136"/>
      <c r="AG142" s="136"/>
      <c r="AH142" s="33">
        <f t="shared" si="39"/>
        <v>0</v>
      </c>
      <c r="AI142" s="117"/>
      <c r="AJ142" s="117"/>
      <c r="AK142" s="117"/>
      <c r="AL142" s="33">
        <f t="shared" si="40"/>
        <v>0</v>
      </c>
      <c r="AM142" s="99"/>
      <c r="AN142" s="136"/>
      <c r="AO142" s="105">
        <f t="shared" si="43"/>
        <v>0</v>
      </c>
      <c r="AP142" s="106">
        <f t="shared" si="41"/>
        <v>5.6953125</v>
      </c>
      <c r="AQ142" s="34" t="str">
        <f t="shared" si="42"/>
        <v>Rattrapge</v>
      </c>
    </row>
    <row r="143" spans="1:43" ht="24.95" customHeight="1">
      <c r="A143" s="35">
        <v>135</v>
      </c>
      <c r="B143" s="96" t="s">
        <v>528</v>
      </c>
      <c r="C143" s="96" t="s">
        <v>529</v>
      </c>
      <c r="D143" s="109" t="s">
        <v>503</v>
      </c>
      <c r="E143" s="116" t="s">
        <v>801</v>
      </c>
      <c r="F143" s="116" t="s">
        <v>659</v>
      </c>
      <c r="G143" s="78">
        <f t="shared" si="34"/>
        <v>6.2859999999999996</v>
      </c>
      <c r="H143" s="99">
        <v>8.3699999999999992</v>
      </c>
      <c r="I143" s="126">
        <v>5.5</v>
      </c>
      <c r="J143" s="99">
        <v>4.75</v>
      </c>
      <c r="K143" s="99">
        <v>6.25</v>
      </c>
      <c r="L143" s="33">
        <f t="shared" si="35"/>
        <v>11.333333333333334</v>
      </c>
      <c r="M143" s="151">
        <v>10</v>
      </c>
      <c r="N143" s="151">
        <v>14</v>
      </c>
      <c r="O143" s="33">
        <f t="shared" si="31"/>
        <v>13</v>
      </c>
      <c r="P143" s="126"/>
      <c r="Q143" s="145">
        <v>13</v>
      </c>
      <c r="R143" s="126"/>
      <c r="S143" s="33">
        <f t="shared" si="36"/>
        <v>8</v>
      </c>
      <c r="T143" s="126"/>
      <c r="U143" s="151">
        <v>16</v>
      </c>
      <c r="V143" s="33">
        <f t="shared" si="32"/>
        <v>7.86625</v>
      </c>
      <c r="W143" s="155"/>
      <c r="X143" s="139" t="str">
        <f t="shared" si="33"/>
        <v/>
      </c>
      <c r="Y143" s="112"/>
      <c r="Z143" s="33">
        <f t="shared" si="37"/>
        <v>2.6</v>
      </c>
      <c r="AA143" s="99"/>
      <c r="AB143" s="136">
        <v>13</v>
      </c>
      <c r="AC143" s="99"/>
      <c r="AD143" s="99"/>
      <c r="AE143" s="33">
        <f t="shared" si="38"/>
        <v>11.333333333333334</v>
      </c>
      <c r="AF143" s="136">
        <v>10</v>
      </c>
      <c r="AG143" s="136">
        <v>14</v>
      </c>
      <c r="AH143" s="33">
        <f t="shared" si="39"/>
        <v>0</v>
      </c>
      <c r="AI143" s="117"/>
      <c r="AJ143" s="117"/>
      <c r="AK143" s="117"/>
      <c r="AL143" s="33">
        <f t="shared" si="40"/>
        <v>8</v>
      </c>
      <c r="AM143" s="99"/>
      <c r="AN143" s="136">
        <v>16</v>
      </c>
      <c r="AO143" s="105">
        <f t="shared" si="43"/>
        <v>4.75</v>
      </c>
      <c r="AP143" s="106">
        <f t="shared" si="41"/>
        <v>6.3081250000000004</v>
      </c>
      <c r="AQ143" s="34" t="str">
        <f t="shared" si="42"/>
        <v>Rattrapge</v>
      </c>
    </row>
    <row r="144" spans="1:43" ht="24.95" customHeight="1">
      <c r="A144" s="35">
        <v>136</v>
      </c>
      <c r="B144" s="96" t="s">
        <v>530</v>
      </c>
      <c r="C144" s="96" t="s">
        <v>531</v>
      </c>
      <c r="D144" s="109" t="s">
        <v>532</v>
      </c>
      <c r="E144" s="116" t="s">
        <v>802</v>
      </c>
      <c r="F144" s="116" t="s">
        <v>656</v>
      </c>
      <c r="G144" s="78">
        <f t="shared" si="34"/>
        <v>13.074999999999999</v>
      </c>
      <c r="H144" s="99">
        <v>12.75</v>
      </c>
      <c r="I144" s="126">
        <v>13.5</v>
      </c>
      <c r="J144" s="99">
        <v>13</v>
      </c>
      <c r="K144" s="99">
        <v>13.25</v>
      </c>
      <c r="L144" s="33">
        <f t="shared" si="35"/>
        <v>12.833333333333334</v>
      </c>
      <c r="M144" s="126">
        <v>13.5</v>
      </c>
      <c r="N144" s="126">
        <v>11.5</v>
      </c>
      <c r="O144" s="33">
        <f t="shared" si="31"/>
        <v>14.5</v>
      </c>
      <c r="P144" s="126"/>
      <c r="Q144" s="145">
        <v>14.5</v>
      </c>
      <c r="R144" s="126"/>
      <c r="S144" s="33">
        <f t="shared" si="36"/>
        <v>12.25</v>
      </c>
      <c r="T144" s="126">
        <v>14</v>
      </c>
      <c r="U144" s="126">
        <v>10.5</v>
      </c>
      <c r="V144" s="213">
        <f t="shared" si="32"/>
        <v>13.015625</v>
      </c>
      <c r="W144" s="155"/>
      <c r="X144" s="139" t="str">
        <f t="shared" si="33"/>
        <v>Sem 1 Acquis</v>
      </c>
      <c r="Y144" s="112"/>
      <c r="Z144" s="33">
        <f t="shared" si="37"/>
        <v>0</v>
      </c>
      <c r="AA144" s="99"/>
      <c r="AB144" s="136"/>
      <c r="AC144" s="99"/>
      <c r="AD144" s="99"/>
      <c r="AE144" s="33">
        <f t="shared" si="38"/>
        <v>0</v>
      </c>
      <c r="AF144" s="136"/>
      <c r="AG144" s="136"/>
      <c r="AH144" s="33">
        <f t="shared" si="39"/>
        <v>0</v>
      </c>
      <c r="AI144" s="117"/>
      <c r="AJ144" s="117"/>
      <c r="AK144" s="117"/>
      <c r="AL144" s="33">
        <f t="shared" si="40"/>
        <v>0</v>
      </c>
      <c r="AM144" s="99"/>
      <c r="AN144" s="136"/>
      <c r="AO144" s="105">
        <f t="shared" si="43"/>
        <v>0</v>
      </c>
      <c r="AP144" s="106">
        <f t="shared" si="41"/>
        <v>6.5078125</v>
      </c>
      <c r="AQ144" s="34" t="str">
        <f t="shared" si="42"/>
        <v>Rattrapge</v>
      </c>
    </row>
    <row r="145" spans="1:43" ht="24.95" customHeight="1">
      <c r="A145" s="35">
        <v>137</v>
      </c>
      <c r="B145" s="96" t="s">
        <v>533</v>
      </c>
      <c r="C145" s="96" t="s">
        <v>534</v>
      </c>
      <c r="D145" s="109" t="s">
        <v>535</v>
      </c>
      <c r="E145" s="116" t="s">
        <v>803</v>
      </c>
      <c r="F145" s="116" t="s">
        <v>637</v>
      </c>
      <c r="G145" s="78">
        <f t="shared" si="34"/>
        <v>8.9749999999999996</v>
      </c>
      <c r="H145" s="99">
        <v>10</v>
      </c>
      <c r="I145" s="126">
        <v>7.75</v>
      </c>
      <c r="J145" s="99">
        <v>9.75</v>
      </c>
      <c r="K145" s="99">
        <v>7.5</v>
      </c>
      <c r="L145" s="33">
        <f t="shared" si="35"/>
        <v>11.666666666666666</v>
      </c>
      <c r="M145" s="126">
        <v>11.25</v>
      </c>
      <c r="N145" s="151">
        <v>12.5</v>
      </c>
      <c r="O145" s="33">
        <f t="shared" si="31"/>
        <v>7.5</v>
      </c>
      <c r="P145" s="126"/>
      <c r="Q145" s="145">
        <v>7.5</v>
      </c>
      <c r="R145" s="126"/>
      <c r="S145" s="33">
        <f t="shared" si="36"/>
        <v>13</v>
      </c>
      <c r="T145" s="126">
        <v>11</v>
      </c>
      <c r="U145" s="151">
        <v>15</v>
      </c>
      <c r="V145" s="33">
        <f t="shared" si="32"/>
        <v>9.890625</v>
      </c>
      <c r="W145" s="155"/>
      <c r="X145" s="139" t="str">
        <f t="shared" si="33"/>
        <v/>
      </c>
      <c r="Y145" s="112"/>
      <c r="Z145" s="33">
        <f t="shared" si="37"/>
        <v>0</v>
      </c>
      <c r="AA145" s="99"/>
      <c r="AB145" s="136"/>
      <c r="AC145" s="99"/>
      <c r="AD145" s="99"/>
      <c r="AE145" s="33">
        <f t="shared" si="38"/>
        <v>11.5</v>
      </c>
      <c r="AF145" s="136">
        <v>11</v>
      </c>
      <c r="AG145" s="136">
        <v>12.5</v>
      </c>
      <c r="AH145" s="33">
        <f t="shared" si="39"/>
        <v>0</v>
      </c>
      <c r="AI145" s="117"/>
      <c r="AJ145" s="117"/>
      <c r="AK145" s="117"/>
      <c r="AL145" s="33">
        <f t="shared" si="40"/>
        <v>7.5</v>
      </c>
      <c r="AM145" s="99"/>
      <c r="AN145" s="136">
        <v>15</v>
      </c>
      <c r="AO145" s="105">
        <f t="shared" si="43"/>
        <v>3.09375</v>
      </c>
      <c r="AP145" s="106">
        <f t="shared" si="41"/>
        <v>6.4921875</v>
      </c>
      <c r="AQ145" s="34" t="str">
        <f t="shared" si="42"/>
        <v>Rattrapge</v>
      </c>
    </row>
    <row r="146" spans="1:43" ht="24.95" customHeight="1">
      <c r="A146" s="35">
        <v>138</v>
      </c>
      <c r="B146" s="96" t="s">
        <v>536</v>
      </c>
      <c r="C146" s="96" t="s">
        <v>537</v>
      </c>
      <c r="D146" s="109" t="s">
        <v>538</v>
      </c>
      <c r="E146" s="116" t="s">
        <v>804</v>
      </c>
      <c r="F146" s="116" t="s">
        <v>637</v>
      </c>
      <c r="G146" s="78">
        <f t="shared" si="34"/>
        <v>10.875</v>
      </c>
      <c r="H146" s="99">
        <v>10.5</v>
      </c>
      <c r="I146" s="126">
        <v>8.75</v>
      </c>
      <c r="J146" s="99">
        <v>13.25</v>
      </c>
      <c r="K146" s="99">
        <v>10</v>
      </c>
      <c r="L146" s="33">
        <f t="shared" si="35"/>
        <v>10.666666666666666</v>
      </c>
      <c r="M146" s="126">
        <v>11.5</v>
      </c>
      <c r="N146" s="126">
        <v>9</v>
      </c>
      <c r="O146" s="33">
        <f t="shared" si="31"/>
        <v>9.5</v>
      </c>
      <c r="P146" s="126"/>
      <c r="Q146" s="145">
        <v>9.5</v>
      </c>
      <c r="R146" s="126"/>
      <c r="S146" s="33">
        <f t="shared" si="36"/>
        <v>12.25</v>
      </c>
      <c r="T146" s="126">
        <v>15</v>
      </c>
      <c r="U146" s="126">
        <v>9.5</v>
      </c>
      <c r="V146" s="213">
        <f t="shared" si="32"/>
        <v>10.921875</v>
      </c>
      <c r="W146" s="155"/>
      <c r="X146" s="139" t="str">
        <f t="shared" si="33"/>
        <v>Sem 1 Acquis</v>
      </c>
      <c r="Y146" s="112"/>
      <c r="Z146" s="33">
        <f t="shared" si="37"/>
        <v>0</v>
      </c>
      <c r="AA146" s="99"/>
      <c r="AB146" s="136"/>
      <c r="AC146" s="99"/>
      <c r="AD146" s="99"/>
      <c r="AE146" s="33">
        <f t="shared" si="38"/>
        <v>0</v>
      </c>
      <c r="AF146" s="136"/>
      <c r="AG146" s="136"/>
      <c r="AH146" s="33">
        <f t="shared" si="39"/>
        <v>0</v>
      </c>
      <c r="AI146" s="117"/>
      <c r="AJ146" s="117"/>
      <c r="AK146" s="117"/>
      <c r="AL146" s="33">
        <f t="shared" si="40"/>
        <v>0</v>
      </c>
      <c r="AM146" s="99"/>
      <c r="AN146" s="136"/>
      <c r="AO146" s="105">
        <f t="shared" si="43"/>
        <v>0</v>
      </c>
      <c r="AP146" s="106">
        <f t="shared" si="41"/>
        <v>5.4609375</v>
      </c>
      <c r="AQ146" s="34" t="str">
        <f t="shared" si="42"/>
        <v>Rattrapge</v>
      </c>
    </row>
    <row r="147" spans="1:43" ht="24.95" customHeight="1">
      <c r="A147" s="35">
        <v>139</v>
      </c>
      <c r="B147" s="96" t="s">
        <v>539</v>
      </c>
      <c r="C147" s="96" t="s">
        <v>540</v>
      </c>
      <c r="D147" s="109" t="s">
        <v>541</v>
      </c>
      <c r="E147" s="116" t="s">
        <v>805</v>
      </c>
      <c r="F147" s="116" t="s">
        <v>806</v>
      </c>
      <c r="G147" s="78">
        <f t="shared" si="34"/>
        <v>14.111000000000001</v>
      </c>
      <c r="H147" s="99">
        <v>12.87</v>
      </c>
      <c r="I147" s="126">
        <v>16.25</v>
      </c>
      <c r="J147" s="99">
        <v>14.5</v>
      </c>
      <c r="K147" s="99">
        <v>13.25</v>
      </c>
      <c r="L147" s="33">
        <f t="shared" si="35"/>
        <v>12.083333333333334</v>
      </c>
      <c r="M147" s="126">
        <v>12.75</v>
      </c>
      <c r="N147" s="126">
        <v>10.75</v>
      </c>
      <c r="O147" s="33">
        <f t="shared" si="31"/>
        <v>16.5</v>
      </c>
      <c r="P147" s="126"/>
      <c r="Q147" s="145">
        <v>16.5</v>
      </c>
      <c r="R147" s="126"/>
      <c r="S147" s="33">
        <f t="shared" si="36"/>
        <v>13.75</v>
      </c>
      <c r="T147" s="126">
        <v>14</v>
      </c>
      <c r="U147" s="126">
        <v>13.5</v>
      </c>
      <c r="V147" s="213">
        <f t="shared" si="32"/>
        <v>13.835000000000001</v>
      </c>
      <c r="W147" s="155"/>
      <c r="X147" s="139" t="str">
        <f t="shared" si="33"/>
        <v>Sem 1 Acquis</v>
      </c>
      <c r="Y147" s="112"/>
      <c r="Z147" s="33">
        <f t="shared" si="37"/>
        <v>0</v>
      </c>
      <c r="AA147" s="99"/>
      <c r="AB147" s="136"/>
      <c r="AC147" s="99"/>
      <c r="AD147" s="99"/>
      <c r="AE147" s="33">
        <f t="shared" si="38"/>
        <v>0</v>
      </c>
      <c r="AF147" s="136"/>
      <c r="AG147" s="136"/>
      <c r="AH147" s="33">
        <f t="shared" si="39"/>
        <v>0</v>
      </c>
      <c r="AI147" s="117"/>
      <c r="AJ147" s="117"/>
      <c r="AK147" s="117"/>
      <c r="AL147" s="33">
        <f t="shared" si="40"/>
        <v>0</v>
      </c>
      <c r="AM147" s="99"/>
      <c r="AN147" s="136"/>
      <c r="AO147" s="105">
        <f t="shared" si="43"/>
        <v>0</v>
      </c>
      <c r="AP147" s="106">
        <f t="shared" si="41"/>
        <v>6.9175000000000004</v>
      </c>
      <c r="AQ147" s="34" t="str">
        <f t="shared" si="42"/>
        <v>Rattrapge</v>
      </c>
    </row>
    <row r="148" spans="1:43" ht="24.95" customHeight="1">
      <c r="A148" s="35">
        <v>140</v>
      </c>
      <c r="B148" s="96" t="s">
        <v>542</v>
      </c>
      <c r="C148" s="96" t="s">
        <v>543</v>
      </c>
      <c r="D148" s="109" t="s">
        <v>392</v>
      </c>
      <c r="E148" s="116" t="s">
        <v>807</v>
      </c>
      <c r="F148" s="116" t="s">
        <v>808</v>
      </c>
      <c r="G148" s="78">
        <f t="shared" si="34"/>
        <v>9.4749999999999996</v>
      </c>
      <c r="H148" s="99">
        <v>10</v>
      </c>
      <c r="I148" s="126">
        <v>6.5</v>
      </c>
      <c r="J148" s="99">
        <v>10.75</v>
      </c>
      <c r="K148" s="99">
        <v>9.75</v>
      </c>
      <c r="L148" s="33">
        <f t="shared" si="35"/>
        <v>9.3333333333333339</v>
      </c>
      <c r="M148" s="126">
        <v>10</v>
      </c>
      <c r="N148" s="126">
        <v>8</v>
      </c>
      <c r="O148" s="33">
        <f t="shared" si="31"/>
        <v>12</v>
      </c>
      <c r="P148" s="126"/>
      <c r="Q148" s="145">
        <v>12</v>
      </c>
      <c r="R148" s="126"/>
      <c r="S148" s="33">
        <f t="shared" si="36"/>
        <v>11.25</v>
      </c>
      <c r="T148" s="126">
        <v>14</v>
      </c>
      <c r="U148" s="126">
        <v>8.5</v>
      </c>
      <c r="V148" s="33">
        <f t="shared" si="32"/>
        <v>9.828125</v>
      </c>
      <c r="W148" s="155"/>
      <c r="X148" s="139" t="str">
        <f t="shared" si="33"/>
        <v/>
      </c>
      <c r="Y148" s="112"/>
      <c r="Z148" s="33">
        <f t="shared" si="37"/>
        <v>0</v>
      </c>
      <c r="AA148" s="99"/>
      <c r="AB148" s="136"/>
      <c r="AC148" s="99"/>
      <c r="AD148" s="99"/>
      <c r="AE148" s="33">
        <f t="shared" si="38"/>
        <v>0</v>
      </c>
      <c r="AF148" s="136"/>
      <c r="AG148" s="136"/>
      <c r="AH148" s="33">
        <f t="shared" si="39"/>
        <v>0</v>
      </c>
      <c r="AI148" s="117"/>
      <c r="AJ148" s="117"/>
      <c r="AK148" s="117"/>
      <c r="AL148" s="33">
        <f t="shared" si="40"/>
        <v>0</v>
      </c>
      <c r="AM148" s="99"/>
      <c r="AN148" s="136"/>
      <c r="AO148" s="105">
        <f t="shared" si="43"/>
        <v>0</v>
      </c>
      <c r="AP148" s="106">
        <f t="shared" si="41"/>
        <v>4.9140625</v>
      </c>
      <c r="AQ148" s="34" t="str">
        <f t="shared" si="42"/>
        <v>Rattrapge</v>
      </c>
    </row>
    <row r="149" spans="1:43" ht="24.95" customHeight="1">
      <c r="A149" s="35">
        <v>141</v>
      </c>
      <c r="B149" s="96" t="s">
        <v>544</v>
      </c>
      <c r="C149" s="96" t="s">
        <v>545</v>
      </c>
      <c r="D149" s="109" t="s">
        <v>546</v>
      </c>
      <c r="E149" s="116" t="s">
        <v>809</v>
      </c>
      <c r="F149" s="116" t="s">
        <v>637</v>
      </c>
      <c r="G149" s="78">
        <f t="shared" si="34"/>
        <v>9.9250000000000007</v>
      </c>
      <c r="H149" s="99">
        <v>10.25</v>
      </c>
      <c r="I149" s="126">
        <v>8.75</v>
      </c>
      <c r="J149" s="99">
        <v>10.5</v>
      </c>
      <c r="K149" s="99">
        <v>9.75</v>
      </c>
      <c r="L149" s="33">
        <f t="shared" si="35"/>
        <v>10.583333333333334</v>
      </c>
      <c r="M149" s="126">
        <v>11.25</v>
      </c>
      <c r="N149" s="126">
        <v>9.25</v>
      </c>
      <c r="O149" s="33">
        <f t="shared" si="31"/>
        <v>9.5</v>
      </c>
      <c r="P149" s="126"/>
      <c r="Q149" s="145">
        <v>9.5</v>
      </c>
      <c r="R149" s="126"/>
      <c r="S149" s="33">
        <f t="shared" si="36"/>
        <v>11.75</v>
      </c>
      <c r="T149" s="126">
        <v>14</v>
      </c>
      <c r="U149" s="126">
        <v>9.5</v>
      </c>
      <c r="V149" s="213">
        <f t="shared" si="32"/>
        <v>10.25</v>
      </c>
      <c r="W149" s="155"/>
      <c r="X149" s="139" t="str">
        <f t="shared" si="33"/>
        <v>Sem 1 Acquis</v>
      </c>
      <c r="Y149" s="112"/>
      <c r="Z149" s="33">
        <f t="shared" si="37"/>
        <v>0</v>
      </c>
      <c r="AA149" s="99"/>
      <c r="AB149" s="136"/>
      <c r="AC149" s="99"/>
      <c r="AD149" s="99"/>
      <c r="AE149" s="33">
        <f t="shared" si="38"/>
        <v>0</v>
      </c>
      <c r="AF149" s="136"/>
      <c r="AG149" s="136"/>
      <c r="AH149" s="33">
        <f t="shared" si="39"/>
        <v>0</v>
      </c>
      <c r="AI149" s="117"/>
      <c r="AJ149" s="117"/>
      <c r="AK149" s="117"/>
      <c r="AL149" s="33">
        <f t="shared" si="40"/>
        <v>0</v>
      </c>
      <c r="AM149" s="99"/>
      <c r="AN149" s="136"/>
      <c r="AO149" s="105">
        <f t="shared" si="43"/>
        <v>0</v>
      </c>
      <c r="AP149" s="106">
        <f t="shared" si="41"/>
        <v>5.125</v>
      </c>
      <c r="AQ149" s="34" t="str">
        <f t="shared" si="42"/>
        <v>Rattrapge</v>
      </c>
    </row>
    <row r="150" spans="1:43" ht="24.95" customHeight="1">
      <c r="A150" s="35">
        <v>142</v>
      </c>
      <c r="B150" s="96" t="s">
        <v>547</v>
      </c>
      <c r="C150" s="96" t="s">
        <v>548</v>
      </c>
      <c r="D150" s="109" t="s">
        <v>549</v>
      </c>
      <c r="E150" s="116" t="s">
        <v>810</v>
      </c>
      <c r="F150" s="116" t="s">
        <v>637</v>
      </c>
      <c r="G150" s="78">
        <f t="shared" si="34"/>
        <v>8.8109999999999999</v>
      </c>
      <c r="H150" s="99">
        <v>7.87</v>
      </c>
      <c r="I150" s="126">
        <v>7</v>
      </c>
      <c r="J150" s="99">
        <v>10.5</v>
      </c>
      <c r="K150" s="99">
        <v>9.5</v>
      </c>
      <c r="L150" s="33">
        <f t="shared" si="35"/>
        <v>12.166666666666666</v>
      </c>
      <c r="M150" s="126">
        <v>13.25</v>
      </c>
      <c r="N150" s="151">
        <v>10</v>
      </c>
      <c r="O150" s="33">
        <f t="shared" si="31"/>
        <v>8.5</v>
      </c>
      <c r="P150" s="126"/>
      <c r="Q150" s="145">
        <v>8.5</v>
      </c>
      <c r="R150" s="126"/>
      <c r="S150" s="33">
        <f t="shared" si="36"/>
        <v>11.5</v>
      </c>
      <c r="T150" s="126">
        <v>13</v>
      </c>
      <c r="U150" s="151">
        <v>10</v>
      </c>
      <c r="V150" s="33">
        <f t="shared" si="32"/>
        <v>9.7568750000000009</v>
      </c>
      <c r="W150" s="155"/>
      <c r="X150" s="139" t="str">
        <f t="shared" si="33"/>
        <v/>
      </c>
      <c r="Y150" s="112"/>
      <c r="Z150" s="33">
        <f t="shared" si="37"/>
        <v>0</v>
      </c>
      <c r="AA150" s="99"/>
      <c r="AB150" s="136"/>
      <c r="AC150" s="99"/>
      <c r="AD150" s="99"/>
      <c r="AE150" s="33">
        <f t="shared" si="38"/>
        <v>11.666666666666666</v>
      </c>
      <c r="AF150" s="136">
        <v>12.5</v>
      </c>
      <c r="AG150" s="136">
        <v>10</v>
      </c>
      <c r="AH150" s="33">
        <f t="shared" si="39"/>
        <v>0</v>
      </c>
      <c r="AI150" s="117"/>
      <c r="AJ150" s="117"/>
      <c r="AK150" s="117"/>
      <c r="AL150" s="33">
        <f t="shared" si="40"/>
        <v>0</v>
      </c>
      <c r="AM150" s="99"/>
      <c r="AN150" s="136"/>
      <c r="AO150" s="105">
        <f t="shared" si="43"/>
        <v>2.1875</v>
      </c>
      <c r="AP150" s="106">
        <f t="shared" si="41"/>
        <v>5.9721875000000004</v>
      </c>
      <c r="AQ150" s="34" t="str">
        <f t="shared" si="42"/>
        <v>Rattrapge</v>
      </c>
    </row>
    <row r="151" spans="1:43" ht="24.95" customHeight="1">
      <c r="A151" s="35">
        <v>143</v>
      </c>
      <c r="B151" s="96" t="s">
        <v>550</v>
      </c>
      <c r="C151" s="96" t="s">
        <v>551</v>
      </c>
      <c r="D151" s="109" t="s">
        <v>552</v>
      </c>
      <c r="E151" s="116" t="s">
        <v>813</v>
      </c>
      <c r="F151" s="116" t="s">
        <v>654</v>
      </c>
      <c r="G151" s="78">
        <f t="shared" si="34"/>
        <v>5.95</v>
      </c>
      <c r="H151" s="99"/>
      <c r="I151" s="126">
        <v>8</v>
      </c>
      <c r="J151" s="99">
        <v>7.5</v>
      </c>
      <c r="K151" s="99">
        <v>10.5</v>
      </c>
      <c r="L151" s="33">
        <f t="shared" si="35"/>
        <v>9.7799999999999994</v>
      </c>
      <c r="M151" s="151">
        <v>10.67</v>
      </c>
      <c r="N151" s="126">
        <v>8</v>
      </c>
      <c r="O151" s="33">
        <f t="shared" si="31"/>
        <v>7.5</v>
      </c>
      <c r="P151" s="126"/>
      <c r="Q151" s="145">
        <v>7.5</v>
      </c>
      <c r="R151" s="126"/>
      <c r="S151" s="33">
        <f t="shared" si="36"/>
        <v>12.25</v>
      </c>
      <c r="T151" s="126">
        <v>12.5</v>
      </c>
      <c r="U151" s="151">
        <v>12</v>
      </c>
      <c r="V151" s="33">
        <f t="shared" si="32"/>
        <v>7.5525000000000002</v>
      </c>
      <c r="W151" s="155"/>
      <c r="X151" s="139" t="str">
        <f t="shared" si="33"/>
        <v/>
      </c>
      <c r="Y151" s="112"/>
      <c r="Z151" s="33">
        <f t="shared" si="37"/>
        <v>0</v>
      </c>
      <c r="AA151" s="99"/>
      <c r="AB151" s="136"/>
      <c r="AC151" s="99"/>
      <c r="AD151" s="99"/>
      <c r="AE151" s="33">
        <f t="shared" si="38"/>
        <v>10.220000000000001</v>
      </c>
      <c r="AF151" s="136">
        <v>10.33</v>
      </c>
      <c r="AG151" s="136">
        <v>10</v>
      </c>
      <c r="AH151" s="33">
        <f t="shared" si="39"/>
        <v>0</v>
      </c>
      <c r="AI151" s="117"/>
      <c r="AJ151" s="117"/>
      <c r="AK151" s="117"/>
      <c r="AL151" s="33">
        <f t="shared" si="40"/>
        <v>8</v>
      </c>
      <c r="AM151" s="99"/>
      <c r="AN151" s="136">
        <v>16</v>
      </c>
      <c r="AO151" s="105">
        <f t="shared" si="43"/>
        <v>2.9162500000000002</v>
      </c>
      <c r="AP151" s="106">
        <f t="shared" si="41"/>
        <v>5.234375</v>
      </c>
      <c r="AQ151" s="34" t="str">
        <f t="shared" si="42"/>
        <v>Rattrapge</v>
      </c>
    </row>
    <row r="152" spans="1:43" ht="24.95" customHeight="1">
      <c r="A152" s="35">
        <v>144</v>
      </c>
      <c r="B152" s="96" t="s">
        <v>553</v>
      </c>
      <c r="C152" s="96" t="s">
        <v>554</v>
      </c>
      <c r="D152" s="109" t="s">
        <v>555</v>
      </c>
      <c r="E152" s="116" t="s">
        <v>814</v>
      </c>
      <c r="F152" s="116" t="s">
        <v>635</v>
      </c>
      <c r="G152" s="78">
        <f t="shared" si="34"/>
        <v>14.211000000000002</v>
      </c>
      <c r="H152" s="99">
        <v>12.87</v>
      </c>
      <c r="I152" s="126">
        <v>16.75</v>
      </c>
      <c r="J152" s="99">
        <v>15.5</v>
      </c>
      <c r="K152" s="99">
        <v>11.75</v>
      </c>
      <c r="L152" s="33">
        <f t="shared" si="35"/>
        <v>12.5</v>
      </c>
      <c r="M152" s="126">
        <v>12.75</v>
      </c>
      <c r="N152" s="126">
        <v>12</v>
      </c>
      <c r="O152" s="33">
        <f t="shared" si="31"/>
        <v>14</v>
      </c>
      <c r="P152" s="126"/>
      <c r="Q152" s="145">
        <v>14</v>
      </c>
      <c r="R152" s="126"/>
      <c r="S152" s="33">
        <f t="shared" si="36"/>
        <v>13.75</v>
      </c>
      <c r="T152" s="126">
        <v>15</v>
      </c>
      <c r="U152" s="126">
        <v>12.5</v>
      </c>
      <c r="V152" s="213">
        <f t="shared" si="32"/>
        <v>13.819375000000001</v>
      </c>
      <c r="W152" s="155"/>
      <c r="X152" s="162" t="str">
        <f t="shared" si="33"/>
        <v>Sem 1 Acquis</v>
      </c>
      <c r="Y152" s="112"/>
      <c r="Z152" s="33">
        <f t="shared" si="37"/>
        <v>0</v>
      </c>
      <c r="AA152" s="99"/>
      <c r="AB152" s="136"/>
      <c r="AC152" s="99"/>
      <c r="AD152" s="99"/>
      <c r="AE152" s="33">
        <f t="shared" si="38"/>
        <v>0</v>
      </c>
      <c r="AF152" s="136"/>
      <c r="AG152" s="136"/>
      <c r="AH152" s="33">
        <f t="shared" si="39"/>
        <v>0</v>
      </c>
      <c r="AI152" s="117"/>
      <c r="AJ152" s="117"/>
      <c r="AK152" s="117"/>
      <c r="AL152" s="33">
        <f t="shared" si="40"/>
        <v>0</v>
      </c>
      <c r="AM152" s="99"/>
      <c r="AN152" s="136"/>
      <c r="AO152" s="105">
        <f t="shared" si="43"/>
        <v>0</v>
      </c>
      <c r="AP152" s="106">
        <f t="shared" si="41"/>
        <v>6.9096875000000004</v>
      </c>
      <c r="AQ152" s="34" t="str">
        <f t="shared" si="42"/>
        <v>Rattrapge</v>
      </c>
    </row>
    <row r="153" spans="1:43" ht="24.95" customHeight="1">
      <c r="A153" s="35">
        <v>145</v>
      </c>
      <c r="B153" s="96" t="s">
        <v>556</v>
      </c>
      <c r="C153" s="96" t="s">
        <v>557</v>
      </c>
      <c r="D153" s="109" t="s">
        <v>558</v>
      </c>
      <c r="E153" s="116" t="s">
        <v>815</v>
      </c>
      <c r="F153" s="116" t="s">
        <v>641</v>
      </c>
      <c r="G153" s="78">
        <f t="shared" si="34"/>
        <v>8.5250000000000004</v>
      </c>
      <c r="H153" s="99">
        <v>8.75</v>
      </c>
      <c r="I153" s="126">
        <v>6.75</v>
      </c>
      <c r="J153" s="99">
        <v>10.5</v>
      </c>
      <c r="K153" s="99">
        <v>7</v>
      </c>
      <c r="L153" s="33">
        <f t="shared" si="35"/>
        <v>9.75</v>
      </c>
      <c r="M153" s="126">
        <v>9.75</v>
      </c>
      <c r="N153" s="126">
        <v>9.75</v>
      </c>
      <c r="O153" s="33">
        <f t="shared" si="31"/>
        <v>8.5</v>
      </c>
      <c r="P153" s="126"/>
      <c r="Q153" s="145">
        <v>8.5</v>
      </c>
      <c r="R153" s="126"/>
      <c r="S153" s="33">
        <f t="shared" si="36"/>
        <v>11</v>
      </c>
      <c r="T153" s="126">
        <v>12</v>
      </c>
      <c r="U153" s="126">
        <v>10</v>
      </c>
      <c r="V153" s="33">
        <f t="shared" si="32"/>
        <v>9.0625</v>
      </c>
      <c r="W153" s="155"/>
      <c r="X153" s="139" t="str">
        <f t="shared" si="33"/>
        <v/>
      </c>
      <c r="Y153" s="112"/>
      <c r="Z153" s="33">
        <f t="shared" si="37"/>
        <v>0</v>
      </c>
      <c r="AA153" s="99"/>
      <c r="AB153" s="136"/>
      <c r="AC153" s="99"/>
      <c r="AD153" s="99"/>
      <c r="AE153" s="33">
        <f t="shared" si="38"/>
        <v>0</v>
      </c>
      <c r="AF153" s="136"/>
      <c r="AG153" s="136"/>
      <c r="AH153" s="33">
        <f t="shared" si="39"/>
        <v>0</v>
      </c>
      <c r="AI153" s="117"/>
      <c r="AJ153" s="117"/>
      <c r="AK153" s="117"/>
      <c r="AL153" s="33">
        <f t="shared" si="40"/>
        <v>0</v>
      </c>
      <c r="AM153" s="99"/>
      <c r="AN153" s="136"/>
      <c r="AO153" s="105">
        <f t="shared" si="43"/>
        <v>0</v>
      </c>
      <c r="AP153" s="106">
        <f t="shared" si="41"/>
        <v>4.53125</v>
      </c>
      <c r="AQ153" s="34" t="str">
        <f t="shared" si="42"/>
        <v>Rattrapge</v>
      </c>
    </row>
    <row r="154" spans="1:43" ht="24.95" customHeight="1">
      <c r="A154" s="35">
        <v>146</v>
      </c>
      <c r="B154" s="96" t="s">
        <v>559</v>
      </c>
      <c r="C154" s="96" t="s">
        <v>560</v>
      </c>
      <c r="D154" s="109" t="s">
        <v>561</v>
      </c>
      <c r="E154" s="116" t="s">
        <v>816</v>
      </c>
      <c r="F154" s="116" t="s">
        <v>718</v>
      </c>
      <c r="G154" s="78">
        <f t="shared" si="34"/>
        <v>9.7249999999999996</v>
      </c>
      <c r="H154" s="99">
        <v>10.75</v>
      </c>
      <c r="I154" s="126">
        <v>6.5</v>
      </c>
      <c r="J154" s="99">
        <v>11.5</v>
      </c>
      <c r="K154" s="99">
        <v>8.75</v>
      </c>
      <c r="L154" s="33">
        <f t="shared" si="35"/>
        <v>10.583333333333334</v>
      </c>
      <c r="M154" s="126">
        <v>11</v>
      </c>
      <c r="N154" s="126">
        <v>9.75</v>
      </c>
      <c r="O154" s="33">
        <f t="shared" si="31"/>
        <v>10</v>
      </c>
      <c r="P154" s="126"/>
      <c r="Q154" s="145">
        <v>10</v>
      </c>
      <c r="R154" s="126"/>
      <c r="S154" s="33">
        <f t="shared" si="36"/>
        <v>11</v>
      </c>
      <c r="T154" s="126">
        <v>15</v>
      </c>
      <c r="U154" s="126">
        <v>7</v>
      </c>
      <c r="V154" s="213">
        <f t="shared" si="32"/>
        <v>10.0625</v>
      </c>
      <c r="W154" s="155"/>
      <c r="X154" s="139" t="str">
        <f t="shared" si="33"/>
        <v>Sem 1 Acquis</v>
      </c>
      <c r="Y154" s="112"/>
      <c r="Z154" s="33">
        <f t="shared" si="37"/>
        <v>0</v>
      </c>
      <c r="AA154" s="99"/>
      <c r="AB154" s="136"/>
      <c r="AC154" s="99"/>
      <c r="AD154" s="99"/>
      <c r="AE154" s="33">
        <f t="shared" si="38"/>
        <v>0</v>
      </c>
      <c r="AF154" s="136"/>
      <c r="AG154" s="136"/>
      <c r="AH154" s="33">
        <f t="shared" si="39"/>
        <v>0</v>
      </c>
      <c r="AI154" s="117"/>
      <c r="AJ154" s="117"/>
      <c r="AK154" s="117"/>
      <c r="AL154" s="33">
        <f t="shared" si="40"/>
        <v>0</v>
      </c>
      <c r="AM154" s="99"/>
      <c r="AN154" s="136"/>
      <c r="AO154" s="105">
        <f t="shared" si="43"/>
        <v>0</v>
      </c>
      <c r="AP154" s="106">
        <f t="shared" si="41"/>
        <v>5.03125</v>
      </c>
      <c r="AQ154" s="34" t="str">
        <f t="shared" si="42"/>
        <v>Rattrapge</v>
      </c>
    </row>
    <row r="155" spans="1:43" ht="24.95" customHeight="1">
      <c r="A155" s="35">
        <v>147</v>
      </c>
      <c r="B155" s="96" t="s">
        <v>562</v>
      </c>
      <c r="C155" s="96" t="s">
        <v>563</v>
      </c>
      <c r="D155" s="109" t="s">
        <v>564</v>
      </c>
      <c r="E155" s="116" t="s">
        <v>817</v>
      </c>
      <c r="F155" s="116" t="s">
        <v>656</v>
      </c>
      <c r="G155" s="78">
        <f t="shared" si="34"/>
        <v>10.025</v>
      </c>
      <c r="H155" s="99">
        <v>10</v>
      </c>
      <c r="I155" s="126">
        <v>8</v>
      </c>
      <c r="J155" s="99">
        <v>11.75</v>
      </c>
      <c r="K155" s="99">
        <v>9.5</v>
      </c>
      <c r="L155" s="33">
        <f t="shared" si="35"/>
        <v>8.5833333333333339</v>
      </c>
      <c r="M155" s="126">
        <v>9.75</v>
      </c>
      <c r="N155" s="126">
        <v>6.25</v>
      </c>
      <c r="O155" s="33">
        <f t="shared" si="31"/>
        <v>9</v>
      </c>
      <c r="P155" s="126"/>
      <c r="Q155" s="145">
        <v>9</v>
      </c>
      <c r="R155" s="126"/>
      <c r="S155" s="33">
        <f t="shared" si="36"/>
        <v>11.25</v>
      </c>
      <c r="T155" s="126">
        <v>15</v>
      </c>
      <c r="U155" s="126">
        <v>7.5</v>
      </c>
      <c r="V155" s="33">
        <f t="shared" si="32"/>
        <v>9.84375</v>
      </c>
      <c r="W155" s="155"/>
      <c r="X155" s="139" t="str">
        <f t="shared" si="33"/>
        <v/>
      </c>
      <c r="Y155" s="112"/>
      <c r="Z155" s="33">
        <f t="shared" si="37"/>
        <v>0</v>
      </c>
      <c r="AA155" s="99"/>
      <c r="AB155" s="136"/>
      <c r="AC155" s="99"/>
      <c r="AD155" s="99"/>
      <c r="AE155" s="33">
        <f t="shared" si="38"/>
        <v>0</v>
      </c>
      <c r="AF155" s="136"/>
      <c r="AG155" s="136"/>
      <c r="AH155" s="33">
        <f t="shared" si="39"/>
        <v>0</v>
      </c>
      <c r="AI155" s="117"/>
      <c r="AJ155" s="117"/>
      <c r="AK155" s="117"/>
      <c r="AL155" s="33">
        <f t="shared" si="40"/>
        <v>0</v>
      </c>
      <c r="AM155" s="99"/>
      <c r="AN155" s="136"/>
      <c r="AO155" s="105">
        <f t="shared" si="43"/>
        <v>0</v>
      </c>
      <c r="AP155" s="106">
        <f t="shared" si="41"/>
        <v>4.921875</v>
      </c>
      <c r="AQ155" s="34" t="str">
        <f t="shared" si="42"/>
        <v>Rattrapge</v>
      </c>
    </row>
    <row r="156" spans="1:43" ht="24.95" customHeight="1">
      <c r="A156" s="35">
        <v>148</v>
      </c>
      <c r="B156" s="96" t="s">
        <v>565</v>
      </c>
      <c r="C156" s="96" t="s">
        <v>566</v>
      </c>
      <c r="D156" s="109" t="s">
        <v>567</v>
      </c>
      <c r="E156" s="116" t="s">
        <v>818</v>
      </c>
      <c r="F156" s="116" t="s">
        <v>656</v>
      </c>
      <c r="G156" s="78">
        <f t="shared" si="34"/>
        <v>8.1999999999999993</v>
      </c>
      <c r="H156" s="99">
        <v>8.75</v>
      </c>
      <c r="I156" s="126">
        <v>6</v>
      </c>
      <c r="J156" s="99">
        <v>9.25</v>
      </c>
      <c r="K156" s="99">
        <v>8</v>
      </c>
      <c r="L156" s="33">
        <f t="shared" si="35"/>
        <v>8.5</v>
      </c>
      <c r="M156" s="126">
        <v>9.5</v>
      </c>
      <c r="N156" s="126">
        <v>6.5</v>
      </c>
      <c r="O156" s="33">
        <f t="shared" si="31"/>
        <v>9</v>
      </c>
      <c r="P156" s="126"/>
      <c r="Q156" s="145">
        <v>9</v>
      </c>
      <c r="R156" s="126"/>
      <c r="S156" s="33">
        <f t="shared" si="36"/>
        <v>11.25</v>
      </c>
      <c r="T156" s="126">
        <v>13</v>
      </c>
      <c r="U156" s="126">
        <v>9.5</v>
      </c>
      <c r="V156" s="33">
        <f t="shared" si="32"/>
        <v>8.6875</v>
      </c>
      <c r="W156" s="155"/>
      <c r="X156" s="139" t="str">
        <f t="shared" si="33"/>
        <v/>
      </c>
      <c r="Y156" s="112"/>
      <c r="Z156" s="33">
        <f t="shared" si="37"/>
        <v>0</v>
      </c>
      <c r="AA156" s="99"/>
      <c r="AB156" s="136"/>
      <c r="AC156" s="99"/>
      <c r="AD156" s="99"/>
      <c r="AE156" s="33">
        <f t="shared" si="38"/>
        <v>0</v>
      </c>
      <c r="AF156" s="136"/>
      <c r="AG156" s="136"/>
      <c r="AH156" s="33">
        <f t="shared" si="39"/>
        <v>0</v>
      </c>
      <c r="AI156" s="117"/>
      <c r="AJ156" s="117"/>
      <c r="AK156" s="117"/>
      <c r="AL156" s="33">
        <f t="shared" si="40"/>
        <v>0</v>
      </c>
      <c r="AM156" s="99"/>
      <c r="AN156" s="136"/>
      <c r="AO156" s="105">
        <f t="shared" si="43"/>
        <v>0</v>
      </c>
      <c r="AP156" s="106">
        <f t="shared" si="41"/>
        <v>4.34375</v>
      </c>
      <c r="AQ156" s="34" t="str">
        <f t="shared" si="42"/>
        <v>Rattrapge</v>
      </c>
    </row>
    <row r="157" spans="1:43" ht="24.95" customHeight="1">
      <c r="A157" s="35">
        <v>149</v>
      </c>
      <c r="B157" s="96" t="s">
        <v>568</v>
      </c>
      <c r="C157" s="96" t="s">
        <v>569</v>
      </c>
      <c r="D157" s="109" t="s">
        <v>570</v>
      </c>
      <c r="E157" s="116" t="s">
        <v>819</v>
      </c>
      <c r="F157" s="116" t="s">
        <v>820</v>
      </c>
      <c r="G157" s="78">
        <f t="shared" si="34"/>
        <v>5.25</v>
      </c>
      <c r="H157" s="99">
        <v>5</v>
      </c>
      <c r="I157" s="126">
        <v>8.5</v>
      </c>
      <c r="J157" s="99">
        <v>5.5</v>
      </c>
      <c r="K157" s="99">
        <v>2</v>
      </c>
      <c r="L157" s="33">
        <f t="shared" si="35"/>
        <v>4.666666666666667</v>
      </c>
      <c r="M157" s="126">
        <v>5.75</v>
      </c>
      <c r="N157" s="126">
        <v>2.5</v>
      </c>
      <c r="O157" s="33">
        <f t="shared" si="31"/>
        <v>8</v>
      </c>
      <c r="P157" s="126"/>
      <c r="Q157" s="145">
        <v>8</v>
      </c>
      <c r="R157" s="126"/>
      <c r="S157" s="33">
        <f t="shared" si="36"/>
        <v>0</v>
      </c>
      <c r="T157" s="126"/>
      <c r="U157" s="126"/>
      <c r="V157" s="33">
        <f t="shared" si="32"/>
        <v>4.65625</v>
      </c>
      <c r="W157" s="155"/>
      <c r="X157" s="139" t="str">
        <f t="shared" si="33"/>
        <v/>
      </c>
      <c r="Y157" s="112"/>
      <c r="Z157" s="33">
        <f t="shared" si="37"/>
        <v>0</v>
      </c>
      <c r="AA157" s="99"/>
      <c r="AB157" s="136"/>
      <c r="AC157" s="99"/>
      <c r="AD157" s="99"/>
      <c r="AE157" s="33">
        <f t="shared" si="38"/>
        <v>0</v>
      </c>
      <c r="AF157" s="136"/>
      <c r="AG157" s="136"/>
      <c r="AH157" s="33">
        <f t="shared" si="39"/>
        <v>0</v>
      </c>
      <c r="AI157" s="117"/>
      <c r="AJ157" s="117"/>
      <c r="AK157" s="117"/>
      <c r="AL157" s="33">
        <f t="shared" si="40"/>
        <v>0</v>
      </c>
      <c r="AM157" s="99"/>
      <c r="AN157" s="136"/>
      <c r="AO157" s="105">
        <f t="shared" si="43"/>
        <v>0</v>
      </c>
      <c r="AP157" s="106">
        <f t="shared" si="41"/>
        <v>2.328125</v>
      </c>
      <c r="AQ157" s="34" t="str">
        <f t="shared" si="42"/>
        <v>Rattrapge</v>
      </c>
    </row>
    <row r="158" spans="1:43" ht="24.95" customHeight="1">
      <c r="A158" s="35">
        <v>150</v>
      </c>
      <c r="B158" s="96" t="s">
        <v>571</v>
      </c>
      <c r="C158" s="96" t="s">
        <v>572</v>
      </c>
      <c r="D158" s="109" t="s">
        <v>573</v>
      </c>
      <c r="E158" s="116" t="s">
        <v>821</v>
      </c>
      <c r="F158" s="116" t="s">
        <v>822</v>
      </c>
      <c r="G158" s="78">
        <f t="shared" si="34"/>
        <v>9.4749999999999996</v>
      </c>
      <c r="H158" s="99">
        <v>8.5</v>
      </c>
      <c r="I158" s="126">
        <v>8.75</v>
      </c>
      <c r="J158" s="99">
        <v>12.25</v>
      </c>
      <c r="K158" s="99">
        <v>7.5</v>
      </c>
      <c r="L158" s="33">
        <f t="shared" si="35"/>
        <v>8.25</v>
      </c>
      <c r="M158" s="126">
        <v>8.5</v>
      </c>
      <c r="N158" s="126">
        <v>7.75</v>
      </c>
      <c r="O158" s="33">
        <f t="shared" si="31"/>
        <v>8</v>
      </c>
      <c r="P158" s="126"/>
      <c r="Q158" s="145">
        <v>8</v>
      </c>
      <c r="R158" s="126"/>
      <c r="S158" s="33">
        <f t="shared" si="36"/>
        <v>12</v>
      </c>
      <c r="T158" s="126">
        <v>13</v>
      </c>
      <c r="U158" s="126">
        <v>11</v>
      </c>
      <c r="V158" s="33">
        <f t="shared" si="32"/>
        <v>9.46875</v>
      </c>
      <c r="W158" s="155"/>
      <c r="X158" s="139" t="str">
        <f t="shared" si="33"/>
        <v/>
      </c>
      <c r="Y158" s="112"/>
      <c r="Z158" s="33">
        <f t="shared" si="37"/>
        <v>0</v>
      </c>
      <c r="AA158" s="99"/>
      <c r="AB158" s="136"/>
      <c r="AC158" s="99"/>
      <c r="AD158" s="99"/>
      <c r="AE158" s="33">
        <f t="shared" si="38"/>
        <v>0</v>
      </c>
      <c r="AF158" s="136"/>
      <c r="AG158" s="136"/>
      <c r="AH158" s="33">
        <f t="shared" si="39"/>
        <v>0</v>
      </c>
      <c r="AI158" s="117"/>
      <c r="AJ158" s="117"/>
      <c r="AK158" s="117"/>
      <c r="AL158" s="33">
        <f t="shared" si="40"/>
        <v>0</v>
      </c>
      <c r="AM158" s="99"/>
      <c r="AN158" s="136"/>
      <c r="AO158" s="105">
        <f t="shared" si="43"/>
        <v>0</v>
      </c>
      <c r="AP158" s="106">
        <f t="shared" si="41"/>
        <v>4.734375</v>
      </c>
      <c r="AQ158" s="34" t="str">
        <f t="shared" si="42"/>
        <v>Rattrapge</v>
      </c>
    </row>
    <row r="159" spans="1:43" ht="24.95" customHeight="1">
      <c r="A159" s="35">
        <v>151</v>
      </c>
      <c r="B159" s="96" t="s">
        <v>574</v>
      </c>
      <c r="C159" s="96" t="s">
        <v>575</v>
      </c>
      <c r="D159" s="109" t="s">
        <v>576</v>
      </c>
      <c r="E159" s="116" t="s">
        <v>823</v>
      </c>
      <c r="F159" s="116" t="s">
        <v>721</v>
      </c>
      <c r="G159" s="78">
        <f t="shared" si="34"/>
        <v>8.0359999999999996</v>
      </c>
      <c r="H159" s="99">
        <v>8.8699999999999992</v>
      </c>
      <c r="I159" s="126">
        <v>4.5</v>
      </c>
      <c r="J159" s="99">
        <v>10.25</v>
      </c>
      <c r="K159" s="99">
        <v>7</v>
      </c>
      <c r="L159" s="33">
        <f t="shared" si="35"/>
        <v>9.1666666666666661</v>
      </c>
      <c r="M159" s="126">
        <v>8.75</v>
      </c>
      <c r="N159" s="151">
        <v>10</v>
      </c>
      <c r="O159" s="33">
        <f t="shared" si="31"/>
        <v>7.5</v>
      </c>
      <c r="P159" s="126"/>
      <c r="Q159" s="145">
        <v>7.5</v>
      </c>
      <c r="R159" s="126"/>
      <c r="S159" s="33">
        <f t="shared" si="36"/>
        <v>11.125</v>
      </c>
      <c r="T159" s="126">
        <v>10</v>
      </c>
      <c r="U159" s="151">
        <v>12.25</v>
      </c>
      <c r="V159" s="33">
        <f t="shared" si="32"/>
        <v>8.6006250000000009</v>
      </c>
      <c r="W159" s="155"/>
      <c r="X159" s="139" t="str">
        <f t="shared" si="33"/>
        <v/>
      </c>
      <c r="Y159" s="112"/>
      <c r="Z159" s="33">
        <f t="shared" si="37"/>
        <v>0</v>
      </c>
      <c r="AA159" s="99"/>
      <c r="AB159" s="136"/>
      <c r="AC159" s="99"/>
      <c r="AD159" s="99"/>
      <c r="AE159" s="33">
        <f t="shared" si="38"/>
        <v>7</v>
      </c>
      <c r="AF159" s="136">
        <v>10.5</v>
      </c>
      <c r="AG159" s="136"/>
      <c r="AH159" s="33">
        <f t="shared" si="39"/>
        <v>0</v>
      </c>
      <c r="AI159" s="117"/>
      <c r="AJ159" s="117"/>
      <c r="AK159" s="117"/>
      <c r="AL159" s="33">
        <f t="shared" si="40"/>
        <v>5</v>
      </c>
      <c r="AM159" s="99"/>
      <c r="AN159" s="136">
        <v>10</v>
      </c>
      <c r="AO159" s="105">
        <f t="shared" si="43"/>
        <v>1.9375</v>
      </c>
      <c r="AP159" s="106">
        <f t="shared" si="41"/>
        <v>5.2690625000000004</v>
      </c>
      <c r="AQ159" s="34" t="str">
        <f t="shared" si="42"/>
        <v>Rattrapge</v>
      </c>
    </row>
    <row r="160" spans="1:43" ht="24.95" customHeight="1">
      <c r="A160" s="35">
        <v>152</v>
      </c>
      <c r="B160" s="96" t="s">
        <v>577</v>
      </c>
      <c r="C160" s="96" t="s">
        <v>578</v>
      </c>
      <c r="D160" s="109" t="s">
        <v>579</v>
      </c>
      <c r="E160" s="116" t="s">
        <v>824</v>
      </c>
      <c r="F160" s="116" t="s">
        <v>637</v>
      </c>
      <c r="G160" s="78">
        <f t="shared" si="34"/>
        <v>7.4749999999999996</v>
      </c>
      <c r="H160" s="99">
        <v>10</v>
      </c>
      <c r="I160" s="126">
        <v>4.75</v>
      </c>
      <c r="J160" s="99">
        <v>8.25</v>
      </c>
      <c r="K160" s="99">
        <v>5.25</v>
      </c>
      <c r="L160" s="33">
        <f t="shared" si="35"/>
        <v>8.0833333333333339</v>
      </c>
      <c r="M160" s="126">
        <v>8.5</v>
      </c>
      <c r="N160" s="126">
        <v>7.25</v>
      </c>
      <c r="O160" s="33">
        <f t="shared" si="31"/>
        <v>11</v>
      </c>
      <c r="P160" s="126"/>
      <c r="Q160" s="145">
        <v>11</v>
      </c>
      <c r="R160" s="126"/>
      <c r="S160" s="33">
        <f t="shared" si="36"/>
        <v>11.5</v>
      </c>
      <c r="T160" s="126">
        <v>13</v>
      </c>
      <c r="U160" s="126">
        <v>10</v>
      </c>
      <c r="V160" s="33">
        <f t="shared" si="32"/>
        <v>8.3125</v>
      </c>
      <c r="W160" s="155"/>
      <c r="X160" s="139" t="str">
        <f t="shared" si="33"/>
        <v/>
      </c>
      <c r="Y160" s="112"/>
      <c r="Z160" s="33">
        <f t="shared" si="37"/>
        <v>0</v>
      </c>
      <c r="AA160" s="99"/>
      <c r="AB160" s="136"/>
      <c r="AC160" s="99"/>
      <c r="AD160" s="99"/>
      <c r="AE160" s="33">
        <f t="shared" si="38"/>
        <v>0</v>
      </c>
      <c r="AF160" s="136"/>
      <c r="AG160" s="136"/>
      <c r="AH160" s="33">
        <f t="shared" si="39"/>
        <v>0</v>
      </c>
      <c r="AI160" s="117"/>
      <c r="AJ160" s="117"/>
      <c r="AK160" s="117"/>
      <c r="AL160" s="33">
        <f t="shared" si="40"/>
        <v>0</v>
      </c>
      <c r="AM160" s="99"/>
      <c r="AN160" s="136"/>
      <c r="AO160" s="105">
        <f t="shared" si="43"/>
        <v>0</v>
      </c>
      <c r="AP160" s="106">
        <f t="shared" si="41"/>
        <v>4.15625</v>
      </c>
      <c r="AQ160" s="34" t="str">
        <f t="shared" si="42"/>
        <v>Rattrapge</v>
      </c>
    </row>
    <row r="161" spans="1:43" ht="24.95" customHeight="1">
      <c r="A161" s="35">
        <v>153</v>
      </c>
      <c r="B161" s="96" t="s">
        <v>580</v>
      </c>
      <c r="C161" s="96" t="s">
        <v>581</v>
      </c>
      <c r="D161" s="109" t="s">
        <v>582</v>
      </c>
      <c r="E161" s="116" t="s">
        <v>825</v>
      </c>
      <c r="F161" s="116" t="s">
        <v>718</v>
      </c>
      <c r="G161" s="78">
        <f t="shared" si="34"/>
        <v>7.8</v>
      </c>
      <c r="H161" s="99">
        <v>5</v>
      </c>
      <c r="I161" s="151">
        <v>10</v>
      </c>
      <c r="J161" s="99">
        <v>9.5</v>
      </c>
      <c r="K161" s="99">
        <v>7.25</v>
      </c>
      <c r="L161" s="33">
        <f t="shared" si="35"/>
        <v>9.6666666666666661</v>
      </c>
      <c r="M161" s="151">
        <v>11</v>
      </c>
      <c r="N161" s="126">
        <v>7</v>
      </c>
      <c r="O161" s="33">
        <f t="shared" si="31"/>
        <v>9.5</v>
      </c>
      <c r="P161" s="126"/>
      <c r="Q161" s="145">
        <v>9.5</v>
      </c>
      <c r="R161" s="126"/>
      <c r="S161" s="33">
        <f t="shared" si="36"/>
        <v>14.25</v>
      </c>
      <c r="T161" s="126">
        <v>15</v>
      </c>
      <c r="U161" s="151">
        <v>13.5</v>
      </c>
      <c r="V161" s="33">
        <f t="shared" si="32"/>
        <v>9.0625</v>
      </c>
      <c r="W161" s="155"/>
      <c r="X161" s="139" t="str">
        <f t="shared" si="33"/>
        <v/>
      </c>
      <c r="Y161" s="112"/>
      <c r="Z161" s="33">
        <f t="shared" si="37"/>
        <v>0</v>
      </c>
      <c r="AA161" s="99"/>
      <c r="AB161" s="136"/>
      <c r="AC161" s="99"/>
      <c r="AD161" s="99"/>
      <c r="AE161" s="33">
        <f t="shared" si="38"/>
        <v>11.166666666666666</v>
      </c>
      <c r="AF161" s="136">
        <v>11.5</v>
      </c>
      <c r="AG161" s="136">
        <v>10.5</v>
      </c>
      <c r="AH161" s="33">
        <f t="shared" si="39"/>
        <v>0</v>
      </c>
      <c r="AI161" s="117"/>
      <c r="AJ161" s="117"/>
      <c r="AK161" s="117"/>
      <c r="AL161" s="33">
        <f t="shared" si="40"/>
        <v>6.5</v>
      </c>
      <c r="AM161" s="99"/>
      <c r="AN161" s="136">
        <v>13</v>
      </c>
      <c r="AO161" s="105">
        <f t="shared" si="43"/>
        <v>2.90625</v>
      </c>
      <c r="AP161" s="106">
        <f t="shared" si="41"/>
        <v>5.984375</v>
      </c>
      <c r="AQ161" s="34" t="str">
        <f t="shared" si="42"/>
        <v>Rattrapge</v>
      </c>
    </row>
    <row r="162" spans="1:43" ht="24.95" customHeight="1">
      <c r="A162" s="35">
        <v>154</v>
      </c>
      <c r="B162" s="96" t="s">
        <v>583</v>
      </c>
      <c r="C162" s="96" t="s">
        <v>584</v>
      </c>
      <c r="D162" s="109" t="s">
        <v>831</v>
      </c>
      <c r="E162" s="116" t="s">
        <v>651</v>
      </c>
      <c r="F162" s="116" t="s">
        <v>728</v>
      </c>
      <c r="G162" s="78">
        <f>((H162*3)+(I162*2)+(J162*3)+(K162*2))/10</f>
        <v>9.6</v>
      </c>
      <c r="H162" s="99">
        <v>7.75</v>
      </c>
      <c r="I162" s="126">
        <v>13.5</v>
      </c>
      <c r="J162" s="99">
        <v>9.25</v>
      </c>
      <c r="K162" s="99">
        <v>9</v>
      </c>
      <c r="L162" s="33">
        <f>((M162*2)+(N162*1))/3</f>
        <v>10.166666666666666</v>
      </c>
      <c r="M162" s="126">
        <v>11</v>
      </c>
      <c r="N162" s="126">
        <v>8.5</v>
      </c>
      <c r="O162" s="33">
        <f>(P162+Q162+R162)</f>
        <v>7.5</v>
      </c>
      <c r="P162" s="126"/>
      <c r="Q162" s="145">
        <v>7.5</v>
      </c>
      <c r="R162" s="126"/>
      <c r="S162" s="33">
        <f>((T162*1)+(U162*1))/2</f>
        <v>10.5</v>
      </c>
      <c r="T162" s="126">
        <v>10</v>
      </c>
      <c r="U162" s="126">
        <v>11</v>
      </c>
      <c r="V162" s="33">
        <f>((G162*10)+(L162*3)+(O162*1)+(S162*2))/16</f>
        <v>9.6875</v>
      </c>
      <c r="W162" s="155"/>
      <c r="X162" s="139" t="str">
        <f t="shared" si="33"/>
        <v/>
      </c>
      <c r="Y162" s="112"/>
      <c r="Z162" s="33">
        <f>((AA162*3)+(AB162*2)+(AC162*3)+(AD162*2))/10</f>
        <v>0</v>
      </c>
      <c r="AA162" s="99"/>
      <c r="AB162" s="136"/>
      <c r="AC162" s="99"/>
      <c r="AD162" s="99"/>
      <c r="AE162" s="33">
        <f>((AF162*2)+(AG162*1))/3</f>
        <v>0</v>
      </c>
      <c r="AF162" s="136"/>
      <c r="AG162" s="136"/>
      <c r="AH162" s="33">
        <f>(AI162+AJ162+AK162)</f>
        <v>0</v>
      </c>
      <c r="AI162" s="117"/>
      <c r="AJ162" s="117"/>
      <c r="AK162" s="117"/>
      <c r="AL162" s="33">
        <f>((AM162*1)+(AN162*1))/2</f>
        <v>0</v>
      </c>
      <c r="AM162" s="99"/>
      <c r="AN162" s="136"/>
      <c r="AO162" s="105">
        <f>((Z162*10)+(AE162*3)+(AH162*1)+(AL162*2))/16</f>
        <v>0</v>
      </c>
      <c r="AP162" s="106">
        <f>(V162+AO162)/2</f>
        <v>4.84375</v>
      </c>
      <c r="AQ162" s="34" t="str">
        <f>IF(AP162&gt;=10,"Admis/ Sess 1","Rattrapge")</f>
        <v>Rattrapge</v>
      </c>
    </row>
    <row r="163" spans="1:43" ht="24.95" customHeight="1">
      <c r="A163" s="35">
        <v>155</v>
      </c>
      <c r="B163" s="96" t="s">
        <v>585</v>
      </c>
      <c r="C163" s="96" t="s">
        <v>586</v>
      </c>
      <c r="D163" s="109" t="s">
        <v>587</v>
      </c>
      <c r="E163" s="116" t="s">
        <v>826</v>
      </c>
      <c r="F163" s="116" t="s">
        <v>721</v>
      </c>
      <c r="G163" s="78">
        <f t="shared" si="34"/>
        <v>9.3000000000000007</v>
      </c>
      <c r="H163" s="99">
        <v>10</v>
      </c>
      <c r="I163" s="126">
        <v>8.25</v>
      </c>
      <c r="J163" s="99">
        <v>10.5</v>
      </c>
      <c r="K163" s="99">
        <v>7.5</v>
      </c>
      <c r="L163" s="33">
        <f t="shared" si="35"/>
        <v>9.9166666666666661</v>
      </c>
      <c r="M163" s="126">
        <v>11</v>
      </c>
      <c r="N163" s="126">
        <v>7.75</v>
      </c>
      <c r="O163" s="33">
        <f t="shared" si="31"/>
        <v>10.5</v>
      </c>
      <c r="P163" s="126"/>
      <c r="Q163" s="145">
        <v>10.5</v>
      </c>
      <c r="R163" s="126"/>
      <c r="S163" s="33">
        <f t="shared" si="36"/>
        <v>13.25</v>
      </c>
      <c r="T163" s="126">
        <v>12</v>
      </c>
      <c r="U163" s="151">
        <v>14.5</v>
      </c>
      <c r="V163" s="33">
        <f t="shared" si="32"/>
        <v>9.984375</v>
      </c>
      <c r="W163" s="155"/>
      <c r="X163" s="139" t="str">
        <f t="shared" si="33"/>
        <v/>
      </c>
      <c r="Y163" s="112"/>
      <c r="Z163" s="33">
        <f t="shared" si="37"/>
        <v>2</v>
      </c>
      <c r="AA163" s="99"/>
      <c r="AB163" s="136">
        <v>10</v>
      </c>
      <c r="AC163" s="99"/>
      <c r="AD163" s="99"/>
      <c r="AE163" s="33">
        <f t="shared" si="38"/>
        <v>6.666666666666667</v>
      </c>
      <c r="AF163" s="136">
        <v>10</v>
      </c>
      <c r="AG163" s="136"/>
      <c r="AH163" s="33">
        <f t="shared" si="39"/>
        <v>0</v>
      </c>
      <c r="AI163" s="117"/>
      <c r="AJ163" s="117"/>
      <c r="AK163" s="117"/>
      <c r="AL163" s="33">
        <f t="shared" si="40"/>
        <v>0</v>
      </c>
      <c r="AM163" s="99"/>
      <c r="AN163" s="136"/>
      <c r="AO163" s="105">
        <f t="shared" si="43"/>
        <v>2.5</v>
      </c>
      <c r="AP163" s="106">
        <f t="shared" si="41"/>
        <v>6.2421875</v>
      </c>
      <c r="AQ163" s="34" t="str">
        <f t="shared" si="42"/>
        <v>Rattrapge</v>
      </c>
    </row>
    <row r="164" spans="1:43" ht="24.95" customHeight="1">
      <c r="A164" s="35">
        <v>156</v>
      </c>
      <c r="B164" s="96" t="s">
        <v>588</v>
      </c>
      <c r="C164" s="96" t="s">
        <v>589</v>
      </c>
      <c r="D164" s="109" t="s">
        <v>590</v>
      </c>
      <c r="E164" s="116" t="s">
        <v>774</v>
      </c>
      <c r="F164" s="116" t="s">
        <v>637</v>
      </c>
      <c r="G164" s="78">
        <f t="shared" si="34"/>
        <v>11.275</v>
      </c>
      <c r="H164" s="99">
        <v>10</v>
      </c>
      <c r="I164" s="126">
        <v>12.5</v>
      </c>
      <c r="J164" s="99">
        <v>13.75</v>
      </c>
      <c r="K164" s="99">
        <v>8.25</v>
      </c>
      <c r="L164" s="33">
        <f t="shared" si="35"/>
        <v>11.25</v>
      </c>
      <c r="M164" s="126">
        <v>11.25</v>
      </c>
      <c r="N164" s="126">
        <v>11.25</v>
      </c>
      <c r="O164" s="33">
        <f t="shared" si="31"/>
        <v>10.5</v>
      </c>
      <c r="P164" s="126"/>
      <c r="Q164" s="145">
        <v>10.5</v>
      </c>
      <c r="R164" s="126"/>
      <c r="S164" s="33">
        <f t="shared" si="36"/>
        <v>13.5</v>
      </c>
      <c r="T164" s="126">
        <v>14</v>
      </c>
      <c r="U164" s="126">
        <v>13</v>
      </c>
      <c r="V164" s="213">
        <f t="shared" si="32"/>
        <v>11.5</v>
      </c>
      <c r="W164" s="155"/>
      <c r="X164" s="139" t="str">
        <f t="shared" si="33"/>
        <v>Sem 1 Acquis</v>
      </c>
      <c r="Y164" s="112"/>
      <c r="Z164" s="33">
        <f t="shared" si="37"/>
        <v>0</v>
      </c>
      <c r="AA164" s="99"/>
      <c r="AB164" s="136"/>
      <c r="AC164" s="99"/>
      <c r="AD164" s="99"/>
      <c r="AE164" s="33">
        <f t="shared" si="38"/>
        <v>0</v>
      </c>
      <c r="AF164" s="136"/>
      <c r="AG164" s="136"/>
      <c r="AH164" s="33">
        <f t="shared" si="39"/>
        <v>0</v>
      </c>
      <c r="AI164" s="117"/>
      <c r="AJ164" s="117"/>
      <c r="AK164" s="117"/>
      <c r="AL164" s="33">
        <f t="shared" si="40"/>
        <v>0</v>
      </c>
      <c r="AM164" s="99"/>
      <c r="AN164" s="136"/>
      <c r="AO164" s="105">
        <f t="shared" si="43"/>
        <v>0</v>
      </c>
      <c r="AP164" s="106">
        <f t="shared" si="41"/>
        <v>5.75</v>
      </c>
      <c r="AQ164" s="34" t="str">
        <f t="shared" si="42"/>
        <v>Rattrapge</v>
      </c>
    </row>
    <row r="165" spans="1:43" ht="24.95" customHeight="1">
      <c r="A165" s="35">
        <v>157</v>
      </c>
      <c r="B165" s="96" t="s">
        <v>591</v>
      </c>
      <c r="C165" s="96" t="s">
        <v>592</v>
      </c>
      <c r="D165" s="109" t="s">
        <v>593</v>
      </c>
      <c r="E165" s="116" t="s">
        <v>827</v>
      </c>
      <c r="F165" s="116" t="s">
        <v>656</v>
      </c>
      <c r="G165" s="78">
        <f t="shared" si="34"/>
        <v>9.85</v>
      </c>
      <c r="H165" s="99">
        <v>10</v>
      </c>
      <c r="I165" s="126">
        <v>8.25</v>
      </c>
      <c r="J165" s="99">
        <v>12</v>
      </c>
      <c r="K165" s="99">
        <v>8</v>
      </c>
      <c r="L165" s="33">
        <f t="shared" si="35"/>
        <v>8.5</v>
      </c>
      <c r="M165" s="126">
        <v>8.75</v>
      </c>
      <c r="N165" s="126">
        <v>8</v>
      </c>
      <c r="O165" s="33">
        <f t="shared" si="31"/>
        <v>8.5</v>
      </c>
      <c r="P165" s="126"/>
      <c r="Q165" s="145">
        <v>8.5</v>
      </c>
      <c r="R165" s="126"/>
      <c r="S165" s="33">
        <f t="shared" si="36"/>
        <v>12.5</v>
      </c>
      <c r="T165" s="126">
        <v>14</v>
      </c>
      <c r="U165" s="126">
        <v>11</v>
      </c>
      <c r="V165" s="33">
        <f t="shared" si="32"/>
        <v>9.84375</v>
      </c>
      <c r="W165" s="155"/>
      <c r="X165" s="139" t="str">
        <f t="shared" si="33"/>
        <v/>
      </c>
      <c r="Y165" s="112"/>
      <c r="Z165" s="33">
        <f t="shared" si="37"/>
        <v>0</v>
      </c>
      <c r="AA165" s="99"/>
      <c r="AB165" s="136"/>
      <c r="AC165" s="99"/>
      <c r="AD165" s="99"/>
      <c r="AE165" s="33">
        <f t="shared" si="38"/>
        <v>0</v>
      </c>
      <c r="AF165" s="136"/>
      <c r="AG165" s="136"/>
      <c r="AH165" s="33">
        <f t="shared" si="39"/>
        <v>0</v>
      </c>
      <c r="AI165" s="117"/>
      <c r="AJ165" s="117"/>
      <c r="AK165" s="117"/>
      <c r="AL165" s="33">
        <f t="shared" si="40"/>
        <v>0</v>
      </c>
      <c r="AM165" s="99"/>
      <c r="AN165" s="136"/>
      <c r="AO165" s="105">
        <f t="shared" si="43"/>
        <v>0</v>
      </c>
      <c r="AP165" s="106">
        <f t="shared" si="41"/>
        <v>4.921875</v>
      </c>
      <c r="AQ165" s="34" t="str">
        <f t="shared" si="42"/>
        <v>Rattrapge</v>
      </c>
    </row>
    <row r="166" spans="1:43" ht="24.95" customHeight="1">
      <c r="A166" s="35">
        <v>158</v>
      </c>
      <c r="B166" s="96" t="s">
        <v>594</v>
      </c>
      <c r="C166" s="96" t="s">
        <v>595</v>
      </c>
      <c r="D166" s="109" t="s">
        <v>596</v>
      </c>
      <c r="E166" s="116" t="s">
        <v>828</v>
      </c>
      <c r="F166" s="116" t="s">
        <v>654</v>
      </c>
      <c r="G166" s="78">
        <f t="shared" si="34"/>
        <v>12.05</v>
      </c>
      <c r="H166" s="99">
        <v>12.75</v>
      </c>
      <c r="I166" s="126">
        <v>14.25</v>
      </c>
      <c r="J166" s="99">
        <v>11.25</v>
      </c>
      <c r="K166" s="99">
        <v>10</v>
      </c>
      <c r="L166" s="33">
        <f t="shared" si="35"/>
        <v>8.6666666666666661</v>
      </c>
      <c r="M166" s="126">
        <v>9.25</v>
      </c>
      <c r="N166" s="126">
        <v>7.5</v>
      </c>
      <c r="O166" s="33">
        <f t="shared" ref="O166:O168" si="44">(P166+Q166+R166)</f>
        <v>12.5</v>
      </c>
      <c r="P166" s="126"/>
      <c r="Q166" s="145">
        <v>12.5</v>
      </c>
      <c r="R166" s="126"/>
      <c r="S166" s="33">
        <f t="shared" si="36"/>
        <v>12</v>
      </c>
      <c r="T166" s="126">
        <v>15</v>
      </c>
      <c r="U166" s="126">
        <v>9</v>
      </c>
      <c r="V166" s="213">
        <f t="shared" si="32"/>
        <v>11.4375</v>
      </c>
      <c r="W166" s="155"/>
      <c r="X166" s="139" t="str">
        <f t="shared" si="33"/>
        <v>Sem 1 Acquis</v>
      </c>
      <c r="Y166" s="112"/>
      <c r="Z166" s="33">
        <f t="shared" si="37"/>
        <v>0</v>
      </c>
      <c r="AA166" s="99"/>
      <c r="AB166" s="136"/>
      <c r="AC166" s="99"/>
      <c r="AD166" s="99"/>
      <c r="AE166" s="33">
        <f t="shared" si="38"/>
        <v>0</v>
      </c>
      <c r="AF166" s="136"/>
      <c r="AG166" s="136"/>
      <c r="AH166" s="33">
        <f t="shared" si="39"/>
        <v>0</v>
      </c>
      <c r="AI166" s="117"/>
      <c r="AJ166" s="117"/>
      <c r="AK166" s="117"/>
      <c r="AL166" s="33">
        <f t="shared" si="40"/>
        <v>0</v>
      </c>
      <c r="AM166" s="99"/>
      <c r="AN166" s="136"/>
      <c r="AO166" s="105">
        <f t="shared" si="43"/>
        <v>0</v>
      </c>
      <c r="AP166" s="106">
        <f t="shared" si="41"/>
        <v>5.71875</v>
      </c>
      <c r="AQ166" s="34" t="str">
        <f t="shared" si="42"/>
        <v>Rattrapge</v>
      </c>
    </row>
    <row r="167" spans="1:43" ht="24.95" customHeight="1">
      <c r="A167" s="35">
        <v>159</v>
      </c>
      <c r="B167" s="96" t="s">
        <v>597</v>
      </c>
      <c r="C167" s="96" t="s">
        <v>598</v>
      </c>
      <c r="D167" s="109" t="s">
        <v>599</v>
      </c>
      <c r="E167" s="116" t="s">
        <v>748</v>
      </c>
      <c r="F167" s="116" t="s">
        <v>829</v>
      </c>
      <c r="G167" s="78">
        <f t="shared" si="34"/>
        <v>10.625</v>
      </c>
      <c r="H167" s="99">
        <v>10</v>
      </c>
      <c r="I167" s="126">
        <v>13.25</v>
      </c>
      <c r="J167" s="99">
        <v>7.75</v>
      </c>
      <c r="K167" s="99">
        <v>13.25</v>
      </c>
      <c r="L167" s="33">
        <f t="shared" si="35"/>
        <v>9.75</v>
      </c>
      <c r="M167" s="151">
        <v>10</v>
      </c>
      <c r="N167" s="126">
        <v>9.25</v>
      </c>
      <c r="O167" s="33">
        <f t="shared" si="44"/>
        <v>8</v>
      </c>
      <c r="P167" s="126"/>
      <c r="Q167" s="145">
        <v>8</v>
      </c>
      <c r="R167" s="126"/>
      <c r="S167" s="33">
        <f t="shared" si="36"/>
        <v>14.75</v>
      </c>
      <c r="T167" s="126">
        <v>14</v>
      </c>
      <c r="U167" s="151">
        <v>15.5</v>
      </c>
      <c r="V167" s="213">
        <f t="shared" si="32"/>
        <v>10.8125</v>
      </c>
      <c r="W167" s="155"/>
      <c r="X167" s="139" t="str">
        <f t="shared" si="33"/>
        <v>Sem 1 Acquis</v>
      </c>
      <c r="Y167" s="112"/>
      <c r="Z167" s="33">
        <f t="shared" si="37"/>
        <v>0</v>
      </c>
      <c r="AA167" s="99"/>
      <c r="AB167" s="136"/>
      <c r="AC167" s="99"/>
      <c r="AD167" s="99"/>
      <c r="AE167" s="33">
        <f t="shared" si="38"/>
        <v>12</v>
      </c>
      <c r="AF167" s="136">
        <v>12</v>
      </c>
      <c r="AG167" s="136">
        <v>12</v>
      </c>
      <c r="AH167" s="33">
        <f t="shared" si="39"/>
        <v>0</v>
      </c>
      <c r="AI167" s="117"/>
      <c r="AJ167" s="117"/>
      <c r="AK167" s="117"/>
      <c r="AL167" s="33">
        <f t="shared" si="40"/>
        <v>8</v>
      </c>
      <c r="AM167" s="99"/>
      <c r="AN167" s="136">
        <v>16</v>
      </c>
      <c r="AO167" s="105">
        <f t="shared" si="43"/>
        <v>3.25</v>
      </c>
      <c r="AP167" s="106">
        <f>(V167+AO167)/2</f>
        <v>7.03125</v>
      </c>
      <c r="AQ167" s="34" t="str">
        <f t="shared" si="42"/>
        <v>Rattrapge</v>
      </c>
    </row>
    <row r="168" spans="1:43" ht="24.95" customHeight="1">
      <c r="A168" s="35">
        <v>160</v>
      </c>
      <c r="B168" s="96" t="s">
        <v>600</v>
      </c>
      <c r="C168" s="96" t="s">
        <v>601</v>
      </c>
      <c r="D168" s="109" t="s">
        <v>602</v>
      </c>
      <c r="E168" s="116" t="s">
        <v>830</v>
      </c>
      <c r="F168" s="116" t="s">
        <v>738</v>
      </c>
      <c r="G168" s="78">
        <f t="shared" si="34"/>
        <v>11.375</v>
      </c>
      <c r="H168" s="99">
        <v>11</v>
      </c>
      <c r="I168" s="126">
        <v>13.5</v>
      </c>
      <c r="J168" s="99">
        <v>13.75</v>
      </c>
      <c r="K168" s="99">
        <v>6.25</v>
      </c>
      <c r="L168" s="33">
        <f t="shared" si="35"/>
        <v>11.75</v>
      </c>
      <c r="M168" s="126">
        <v>11.5</v>
      </c>
      <c r="N168" s="126">
        <v>12.25</v>
      </c>
      <c r="O168" s="33">
        <f t="shared" si="44"/>
        <v>13.5</v>
      </c>
      <c r="P168" s="126"/>
      <c r="Q168" s="145">
        <v>13.5</v>
      </c>
      <c r="R168" s="126"/>
      <c r="S168" s="33">
        <f t="shared" si="36"/>
        <v>13.5</v>
      </c>
      <c r="T168" s="126">
        <v>16</v>
      </c>
      <c r="U168" s="126">
        <v>11</v>
      </c>
      <c r="V168" s="213">
        <f t="shared" si="32"/>
        <v>11.84375</v>
      </c>
      <c r="W168" s="155"/>
      <c r="X168" s="139" t="str">
        <f t="shared" si="33"/>
        <v>Sem 1 Acquis</v>
      </c>
      <c r="Y168" s="112"/>
      <c r="Z168" s="33">
        <f t="shared" si="37"/>
        <v>0</v>
      </c>
      <c r="AA168" s="99"/>
      <c r="AB168" s="136"/>
      <c r="AC168" s="99"/>
      <c r="AD168" s="99"/>
      <c r="AE168" s="33">
        <f t="shared" si="38"/>
        <v>0</v>
      </c>
      <c r="AF168" s="136"/>
      <c r="AG168" s="136"/>
      <c r="AH168" s="33">
        <f t="shared" si="39"/>
        <v>0</v>
      </c>
      <c r="AI168" s="117"/>
      <c r="AJ168" s="117"/>
      <c r="AK168" s="117"/>
      <c r="AL168" s="33">
        <f t="shared" si="40"/>
        <v>0</v>
      </c>
      <c r="AM168" s="99"/>
      <c r="AN168" s="136"/>
      <c r="AO168" s="105">
        <f t="shared" si="43"/>
        <v>0</v>
      </c>
      <c r="AP168" s="106">
        <f t="shared" si="41"/>
        <v>5.921875</v>
      </c>
      <c r="AQ168" s="34" t="str">
        <f t="shared" si="42"/>
        <v>Rattrapge</v>
      </c>
    </row>
    <row r="169" spans="1:43" ht="24.95" customHeight="1">
      <c r="A169" s="35">
        <v>161</v>
      </c>
      <c r="B169" s="96" t="s">
        <v>603</v>
      </c>
      <c r="C169" s="96" t="s">
        <v>604</v>
      </c>
      <c r="D169" s="109" t="s">
        <v>605</v>
      </c>
      <c r="E169" s="116" t="s">
        <v>734</v>
      </c>
      <c r="F169" s="116" t="s">
        <v>659</v>
      </c>
      <c r="G169" s="78">
        <f>((H169*3)+(I169*2)+(J169*3)+(K169*2))/10</f>
        <v>7.8250000000000002</v>
      </c>
      <c r="H169" s="99">
        <v>7.25</v>
      </c>
      <c r="I169" s="151">
        <v>13</v>
      </c>
      <c r="J169" s="99">
        <v>7</v>
      </c>
      <c r="K169" s="99">
        <v>4.75</v>
      </c>
      <c r="L169" s="33">
        <f>((M169*2)+(N169*1))/3</f>
        <v>10</v>
      </c>
      <c r="M169" s="151">
        <v>10</v>
      </c>
      <c r="N169" s="151">
        <v>10</v>
      </c>
      <c r="O169" s="33">
        <f>(P169+Q169+R169)</f>
        <v>9.5</v>
      </c>
      <c r="P169" s="126"/>
      <c r="Q169" s="145">
        <v>9.5</v>
      </c>
      <c r="R169" s="126"/>
      <c r="S169" s="33">
        <f>((T169*1)+(U169*1))/2</f>
        <v>6.5</v>
      </c>
      <c r="T169" s="126"/>
      <c r="U169" s="151">
        <v>13</v>
      </c>
      <c r="V169" s="33">
        <f>((G169*10)+(L169*3)+(O169*1)+(S169*2))/16</f>
        <v>8.171875</v>
      </c>
      <c r="W169" s="155"/>
      <c r="X169" s="139" t="str">
        <f t="shared" si="33"/>
        <v/>
      </c>
      <c r="Y169" s="112"/>
      <c r="Z169" s="33">
        <f>((AA169*3)+(AB169*2)+(AC169*3)+(AD169*2))/10</f>
        <v>2</v>
      </c>
      <c r="AA169" s="99"/>
      <c r="AB169" s="136">
        <v>10</v>
      </c>
      <c r="AC169" s="99"/>
      <c r="AD169" s="99"/>
      <c r="AE169" s="33">
        <f>((AF169*2)+(AG169*1))/3</f>
        <v>3.3333333333333335</v>
      </c>
      <c r="AF169" s="136"/>
      <c r="AG169" s="136">
        <v>10</v>
      </c>
      <c r="AH169" s="33">
        <f>(AI169+AJ169+AK169)</f>
        <v>0</v>
      </c>
      <c r="AI169" s="117"/>
      <c r="AJ169" s="117"/>
      <c r="AK169" s="117"/>
      <c r="AL169" s="33">
        <f>((AM169*1)+(AN169*1))/2</f>
        <v>6.875</v>
      </c>
      <c r="AM169" s="99"/>
      <c r="AN169" s="136">
        <v>13.75</v>
      </c>
      <c r="AO169" s="105">
        <f>((Z169*10)+(AE169*3)+(AH169*1)+(AL169*2))/16</f>
        <v>2.734375</v>
      </c>
      <c r="AP169" s="106">
        <f>(V169+AO169)/2</f>
        <v>5.453125</v>
      </c>
      <c r="AQ169" s="34" t="str">
        <f>IF(AP169&gt;=10,"Admis/ Sess 1","Rattrapge")</f>
        <v>Rattrapge</v>
      </c>
    </row>
    <row r="170" spans="1:43">
      <c r="G170" s="144"/>
      <c r="H170" s="144"/>
      <c r="I170" s="144"/>
      <c r="J170" s="144"/>
      <c r="K170" s="144"/>
      <c r="L170" s="144"/>
      <c r="M170" s="144"/>
      <c r="N170" s="144"/>
      <c r="O170" s="144"/>
      <c r="S170" s="144"/>
      <c r="T170" s="144"/>
    </row>
    <row r="171" spans="1:43">
      <c r="G171" s="144"/>
      <c r="H171" s="144"/>
      <c r="I171" s="144"/>
      <c r="J171" s="144"/>
      <c r="K171" s="144"/>
      <c r="L171" s="144"/>
      <c r="M171" s="144"/>
      <c r="N171" s="144"/>
      <c r="O171" s="144"/>
      <c r="S171" s="144"/>
      <c r="T171" s="144"/>
    </row>
    <row r="172" spans="1:43">
      <c r="G172" s="144"/>
      <c r="H172" s="144"/>
      <c r="I172" s="144"/>
      <c r="J172" s="144"/>
      <c r="K172" s="144"/>
      <c r="L172" s="144"/>
      <c r="M172" s="144"/>
      <c r="N172" s="144"/>
      <c r="O172" s="144"/>
      <c r="S172" s="144"/>
      <c r="T172" s="144"/>
    </row>
    <row r="173" spans="1:43">
      <c r="G173" s="144"/>
      <c r="H173" s="144"/>
      <c r="I173" s="144"/>
      <c r="J173" s="144"/>
      <c r="K173" s="144"/>
      <c r="L173" s="144"/>
      <c r="M173" s="144"/>
      <c r="N173" s="144"/>
      <c r="O173" s="144"/>
      <c r="S173" s="144"/>
      <c r="T173" s="144"/>
    </row>
    <row r="174" spans="1:43">
      <c r="G174" s="144"/>
      <c r="H174" s="144"/>
      <c r="I174" s="144"/>
      <c r="J174" s="144"/>
      <c r="K174" s="144"/>
      <c r="L174" s="144"/>
      <c r="M174" s="144"/>
      <c r="N174" s="144"/>
      <c r="O174" s="144"/>
      <c r="S174" s="144"/>
      <c r="T174" s="144"/>
    </row>
    <row r="175" spans="1:43">
      <c r="G175" s="144"/>
      <c r="H175" s="144"/>
      <c r="I175" s="144"/>
      <c r="J175" s="144"/>
      <c r="K175" s="144"/>
      <c r="L175" s="144"/>
      <c r="M175" s="144"/>
      <c r="N175" s="144"/>
      <c r="O175" s="144"/>
      <c r="S175" s="144"/>
      <c r="T175" s="144"/>
    </row>
    <row r="176" spans="1:43">
      <c r="G176" s="144"/>
      <c r="H176" s="144"/>
      <c r="I176" s="144"/>
      <c r="J176" s="144"/>
      <c r="K176" s="144"/>
      <c r="L176" s="144"/>
      <c r="M176" s="144"/>
      <c r="N176" s="144"/>
      <c r="O176" s="144"/>
      <c r="S176" s="144"/>
      <c r="T176" s="144"/>
    </row>
    <row r="177" spans="7:20">
      <c r="G177" s="144"/>
      <c r="H177" s="144"/>
      <c r="I177" s="144"/>
      <c r="J177" s="144"/>
      <c r="K177" s="144"/>
      <c r="L177" s="144"/>
      <c r="M177" s="144"/>
      <c r="N177" s="144"/>
      <c r="O177" s="144"/>
      <c r="S177" s="144"/>
      <c r="T177" s="144"/>
    </row>
    <row r="178" spans="7:20">
      <c r="G178" s="144"/>
      <c r="H178" s="144"/>
      <c r="I178" s="144"/>
      <c r="J178" s="144"/>
      <c r="K178" s="144"/>
      <c r="L178" s="144"/>
      <c r="M178" s="144"/>
      <c r="N178" s="144"/>
      <c r="O178" s="144"/>
      <c r="S178" s="144"/>
      <c r="T178" s="144"/>
    </row>
    <row r="179" spans="7:20">
      <c r="G179" s="144"/>
      <c r="H179" s="144"/>
      <c r="I179" s="144"/>
      <c r="J179" s="144"/>
      <c r="K179" s="144"/>
      <c r="L179" s="144"/>
      <c r="M179" s="144"/>
      <c r="N179" s="144"/>
      <c r="O179" s="144"/>
      <c r="S179" s="144"/>
      <c r="T179" s="144"/>
    </row>
    <row r="180" spans="7:20">
      <c r="G180" s="144"/>
      <c r="H180" s="144"/>
      <c r="I180" s="144"/>
      <c r="J180" s="144"/>
      <c r="K180" s="144"/>
      <c r="L180" s="144"/>
      <c r="M180" s="144"/>
      <c r="N180" s="144"/>
      <c r="O180" s="144"/>
      <c r="S180" s="144"/>
      <c r="T180" s="144"/>
    </row>
    <row r="181" spans="7:20">
      <c r="G181" s="144"/>
      <c r="H181" s="144"/>
      <c r="I181" s="144"/>
      <c r="J181" s="144"/>
      <c r="K181" s="144"/>
      <c r="L181" s="144"/>
      <c r="M181" s="144"/>
      <c r="N181" s="144"/>
      <c r="O181" s="144"/>
      <c r="S181" s="144"/>
      <c r="T181" s="144"/>
    </row>
    <row r="182" spans="7:20">
      <c r="G182" s="144"/>
      <c r="H182" s="144"/>
      <c r="I182" s="144"/>
      <c r="J182" s="144"/>
      <c r="K182" s="144"/>
      <c r="L182" s="144"/>
      <c r="M182" s="144"/>
      <c r="N182" s="144"/>
      <c r="O182" s="144"/>
      <c r="S182" s="144"/>
      <c r="T182" s="144"/>
    </row>
    <row r="183" spans="7:20">
      <c r="G183" s="144"/>
      <c r="H183" s="144"/>
      <c r="I183" s="144"/>
      <c r="J183" s="144"/>
      <c r="K183" s="144"/>
      <c r="L183" s="144"/>
      <c r="M183" s="144"/>
      <c r="N183" s="144"/>
      <c r="O183" s="144"/>
      <c r="S183" s="144"/>
      <c r="T183" s="144"/>
    </row>
    <row r="184" spans="7:20">
      <c r="G184" s="144"/>
      <c r="H184" s="144"/>
      <c r="I184" s="144"/>
      <c r="J184" s="144"/>
      <c r="K184" s="144"/>
      <c r="L184" s="144"/>
      <c r="M184" s="144"/>
      <c r="N184" s="144"/>
      <c r="O184" s="144"/>
      <c r="S184" s="144"/>
      <c r="T184" s="144"/>
    </row>
    <row r="185" spans="7:20">
      <c r="G185" s="144"/>
      <c r="H185" s="144"/>
      <c r="I185" s="144"/>
      <c r="J185" s="144"/>
      <c r="K185" s="144"/>
      <c r="L185" s="144"/>
      <c r="M185" s="144"/>
      <c r="N185" s="144"/>
      <c r="O185" s="144"/>
      <c r="S185" s="144"/>
      <c r="T185" s="144"/>
    </row>
    <row r="186" spans="7:20">
      <c r="G186" s="144"/>
      <c r="H186" s="144"/>
      <c r="I186" s="144"/>
      <c r="J186" s="144"/>
      <c r="K186" s="144"/>
      <c r="L186" s="144"/>
      <c r="M186" s="144"/>
      <c r="N186" s="144"/>
      <c r="O186" s="144"/>
      <c r="S186" s="144"/>
      <c r="T186" s="144"/>
    </row>
    <row r="187" spans="7:20">
      <c r="G187" s="144"/>
      <c r="H187" s="144"/>
      <c r="I187" s="144"/>
      <c r="J187" s="144"/>
      <c r="K187" s="144"/>
      <c r="L187" s="144"/>
      <c r="M187" s="144"/>
      <c r="N187" s="144"/>
      <c r="O187" s="144"/>
      <c r="S187" s="144"/>
      <c r="T187" s="144"/>
    </row>
    <row r="188" spans="7:20">
      <c r="G188" s="144"/>
      <c r="H188" s="144"/>
      <c r="I188" s="144"/>
      <c r="J188" s="144"/>
      <c r="K188" s="144"/>
      <c r="L188" s="144"/>
      <c r="M188" s="144"/>
      <c r="N188" s="144"/>
      <c r="O188" s="144"/>
      <c r="S188" s="144"/>
      <c r="T188" s="144"/>
    </row>
    <row r="189" spans="7:20">
      <c r="G189" s="144"/>
      <c r="H189" s="144"/>
      <c r="I189" s="144"/>
      <c r="J189" s="144"/>
      <c r="K189" s="144"/>
      <c r="L189" s="144"/>
      <c r="M189" s="144"/>
      <c r="N189" s="144"/>
      <c r="O189" s="144"/>
      <c r="S189" s="144"/>
      <c r="T189" s="144"/>
    </row>
    <row r="190" spans="7:20">
      <c r="G190" s="144"/>
      <c r="H190" s="144"/>
      <c r="I190" s="144"/>
      <c r="J190" s="144"/>
      <c r="K190" s="144"/>
      <c r="L190" s="144"/>
      <c r="M190" s="144"/>
      <c r="N190" s="144"/>
      <c r="O190" s="144"/>
      <c r="S190" s="144"/>
      <c r="T190" s="144"/>
    </row>
    <row r="191" spans="7:20">
      <c r="G191" s="144"/>
      <c r="H191" s="144"/>
      <c r="I191" s="144"/>
      <c r="J191" s="144"/>
      <c r="K191" s="144"/>
      <c r="L191" s="144"/>
      <c r="M191" s="144"/>
      <c r="N191" s="144"/>
      <c r="O191" s="144"/>
      <c r="S191" s="144"/>
      <c r="T191" s="144"/>
    </row>
    <row r="192" spans="7:20">
      <c r="G192" s="144"/>
      <c r="H192" s="144"/>
      <c r="I192" s="144"/>
      <c r="J192" s="144"/>
      <c r="K192" s="144"/>
      <c r="L192" s="144"/>
      <c r="M192" s="144"/>
      <c r="N192" s="144"/>
      <c r="O192" s="144"/>
      <c r="S192" s="144"/>
      <c r="T192" s="144"/>
    </row>
    <row r="193" spans="7:20">
      <c r="G193" s="144"/>
      <c r="H193" s="144"/>
      <c r="I193" s="144"/>
      <c r="J193" s="144"/>
      <c r="K193" s="144"/>
      <c r="L193" s="144"/>
      <c r="M193" s="144"/>
      <c r="N193" s="144"/>
      <c r="O193" s="144"/>
      <c r="S193" s="144"/>
      <c r="T193" s="144"/>
    </row>
    <row r="194" spans="7:20">
      <c r="G194" s="144"/>
      <c r="H194" s="144"/>
      <c r="I194" s="144"/>
      <c r="J194" s="144"/>
      <c r="K194" s="144"/>
      <c r="L194" s="144"/>
      <c r="M194" s="144"/>
      <c r="N194" s="144"/>
      <c r="O194" s="144"/>
      <c r="S194" s="144"/>
      <c r="T194" s="144"/>
    </row>
    <row r="195" spans="7:20">
      <c r="G195" s="144"/>
      <c r="H195" s="144"/>
      <c r="I195" s="144"/>
      <c r="J195" s="144"/>
      <c r="K195" s="144"/>
      <c r="L195" s="144"/>
      <c r="M195" s="144"/>
      <c r="N195" s="144"/>
      <c r="O195" s="144"/>
      <c r="S195" s="144"/>
      <c r="T195" s="144"/>
    </row>
    <row r="196" spans="7:20">
      <c r="G196" s="144"/>
      <c r="H196" s="144"/>
      <c r="I196" s="144"/>
      <c r="J196" s="144"/>
      <c r="K196" s="144"/>
      <c r="L196" s="144"/>
      <c r="M196" s="144"/>
      <c r="N196" s="144"/>
      <c r="O196" s="144"/>
      <c r="S196" s="144"/>
      <c r="T196" s="144"/>
    </row>
    <row r="197" spans="7:20">
      <c r="G197" s="144"/>
      <c r="H197" s="144"/>
      <c r="I197" s="144"/>
      <c r="J197" s="144"/>
      <c r="K197" s="144"/>
      <c r="L197" s="144"/>
      <c r="M197" s="144"/>
      <c r="N197" s="144"/>
      <c r="O197" s="144"/>
      <c r="S197" s="144"/>
      <c r="T197" s="144"/>
    </row>
    <row r="198" spans="7:20">
      <c r="G198" s="144"/>
      <c r="H198" s="144"/>
      <c r="I198" s="144"/>
      <c r="J198" s="144"/>
      <c r="K198" s="144"/>
      <c r="L198" s="144"/>
      <c r="M198" s="144"/>
      <c r="N198" s="144"/>
      <c r="O198" s="144"/>
      <c r="S198" s="144"/>
      <c r="T198" s="144"/>
    </row>
    <row r="199" spans="7:20">
      <c r="G199" s="144"/>
      <c r="H199" s="144"/>
      <c r="I199" s="144"/>
      <c r="J199" s="144"/>
      <c r="K199" s="144"/>
      <c r="L199" s="144"/>
      <c r="M199" s="144"/>
      <c r="N199" s="144"/>
      <c r="O199" s="144"/>
      <c r="S199" s="144"/>
      <c r="T199" s="144"/>
    </row>
    <row r="200" spans="7:20">
      <c r="G200" s="144"/>
      <c r="H200" s="144"/>
      <c r="I200" s="144"/>
      <c r="J200" s="144"/>
      <c r="K200" s="144"/>
      <c r="L200" s="144"/>
      <c r="M200" s="144"/>
      <c r="N200" s="144"/>
      <c r="O200" s="144"/>
      <c r="S200" s="144"/>
      <c r="T200" s="144"/>
    </row>
    <row r="201" spans="7:20">
      <c r="G201" s="144"/>
      <c r="H201" s="144"/>
      <c r="I201" s="144"/>
      <c r="J201" s="144"/>
      <c r="K201" s="144"/>
      <c r="L201" s="144"/>
      <c r="M201" s="144"/>
      <c r="N201" s="144"/>
      <c r="O201" s="144"/>
      <c r="S201" s="144"/>
      <c r="T201" s="144"/>
    </row>
    <row r="202" spans="7:20">
      <c r="G202" s="144"/>
      <c r="H202" s="144"/>
      <c r="I202" s="144"/>
      <c r="J202" s="144"/>
      <c r="K202" s="144"/>
      <c r="L202" s="144"/>
      <c r="M202" s="144"/>
      <c r="N202" s="144"/>
      <c r="O202" s="144"/>
      <c r="S202" s="144"/>
      <c r="T202" s="144"/>
    </row>
    <row r="203" spans="7:20">
      <c r="G203" s="144"/>
      <c r="H203" s="144"/>
      <c r="I203" s="144"/>
      <c r="J203" s="144"/>
      <c r="K203" s="144"/>
      <c r="L203" s="144"/>
      <c r="M203" s="144"/>
      <c r="N203" s="144"/>
      <c r="O203" s="144"/>
      <c r="S203" s="144"/>
      <c r="T203" s="144"/>
    </row>
    <row r="204" spans="7:20">
      <c r="G204" s="144"/>
      <c r="H204" s="144"/>
      <c r="I204" s="144"/>
      <c r="J204" s="144"/>
      <c r="K204" s="144"/>
      <c r="L204" s="144"/>
      <c r="M204" s="144"/>
      <c r="N204" s="144"/>
      <c r="O204" s="144"/>
      <c r="S204" s="144"/>
      <c r="T204" s="144"/>
    </row>
    <row r="205" spans="7:20">
      <c r="G205" s="144"/>
      <c r="H205" s="144"/>
      <c r="I205" s="144"/>
      <c r="J205" s="144"/>
      <c r="K205" s="144"/>
      <c r="L205" s="144"/>
      <c r="M205" s="144"/>
      <c r="N205" s="144"/>
      <c r="O205" s="144"/>
      <c r="S205" s="144"/>
      <c r="T205" s="144"/>
    </row>
    <row r="206" spans="7:20">
      <c r="G206" s="144"/>
      <c r="H206" s="144"/>
      <c r="I206" s="144"/>
      <c r="J206" s="144"/>
      <c r="K206" s="144"/>
      <c r="L206" s="144"/>
      <c r="M206" s="144"/>
      <c r="N206" s="144"/>
      <c r="O206" s="144"/>
      <c r="S206" s="144"/>
      <c r="T206" s="144"/>
    </row>
    <row r="207" spans="7:20">
      <c r="G207" s="144"/>
      <c r="H207" s="144"/>
      <c r="I207" s="144"/>
      <c r="J207" s="144"/>
      <c r="K207" s="144"/>
      <c r="L207" s="144"/>
      <c r="M207" s="144"/>
      <c r="N207" s="144"/>
      <c r="O207" s="144"/>
      <c r="S207" s="144"/>
      <c r="T207" s="144"/>
    </row>
    <row r="208" spans="7:20">
      <c r="G208" s="144"/>
      <c r="H208" s="144"/>
      <c r="I208" s="144"/>
      <c r="J208" s="144"/>
      <c r="K208" s="144"/>
      <c r="L208" s="144"/>
      <c r="M208" s="144"/>
      <c r="N208" s="144"/>
      <c r="O208" s="144"/>
      <c r="S208" s="144"/>
      <c r="T208" s="144"/>
    </row>
    <row r="209" spans="7:20">
      <c r="G209" s="144"/>
      <c r="H209" s="144"/>
      <c r="I209" s="144"/>
      <c r="J209" s="144"/>
      <c r="K209" s="144"/>
      <c r="L209" s="144"/>
      <c r="M209" s="144"/>
      <c r="N209" s="144"/>
      <c r="O209" s="144"/>
      <c r="S209" s="144"/>
      <c r="T209" s="144"/>
    </row>
    <row r="210" spans="7:20">
      <c r="G210" s="144"/>
      <c r="H210" s="144"/>
      <c r="I210" s="144"/>
      <c r="J210" s="144"/>
      <c r="K210" s="144"/>
      <c r="L210" s="144"/>
      <c r="M210" s="144"/>
      <c r="N210" s="144"/>
      <c r="O210" s="144"/>
      <c r="S210" s="144"/>
      <c r="T210" s="144"/>
    </row>
    <row r="211" spans="7:20">
      <c r="G211" s="144"/>
      <c r="H211" s="144"/>
      <c r="I211" s="144"/>
      <c r="J211" s="144"/>
      <c r="K211" s="144"/>
      <c r="L211" s="144"/>
      <c r="M211" s="144"/>
      <c r="N211" s="144"/>
      <c r="O211" s="144"/>
      <c r="S211" s="144"/>
      <c r="T211" s="144"/>
    </row>
    <row r="212" spans="7:20">
      <c r="G212" s="144"/>
      <c r="H212" s="144"/>
      <c r="I212" s="144"/>
      <c r="J212" s="144"/>
      <c r="K212" s="144"/>
      <c r="L212" s="144"/>
      <c r="M212" s="144"/>
      <c r="N212" s="144"/>
      <c r="O212" s="144"/>
      <c r="S212" s="144"/>
      <c r="T212" s="144"/>
    </row>
    <row r="213" spans="7:20">
      <c r="G213" s="144"/>
      <c r="H213" s="144"/>
      <c r="I213" s="144"/>
      <c r="J213" s="144"/>
      <c r="K213" s="144"/>
      <c r="L213" s="144"/>
      <c r="M213" s="144"/>
      <c r="N213" s="144"/>
      <c r="O213" s="144"/>
      <c r="S213" s="144"/>
      <c r="T213" s="144"/>
    </row>
    <row r="214" spans="7:20">
      <c r="G214" s="144"/>
      <c r="H214" s="144"/>
      <c r="I214" s="144"/>
      <c r="J214" s="144"/>
      <c r="K214" s="144"/>
      <c r="L214" s="144"/>
      <c r="M214" s="144"/>
      <c r="N214" s="144"/>
      <c r="O214" s="144"/>
      <c r="S214" s="144"/>
      <c r="T214" s="144"/>
    </row>
    <row r="215" spans="7:20">
      <c r="G215" s="144"/>
      <c r="H215" s="144"/>
      <c r="I215" s="144"/>
      <c r="J215" s="144"/>
      <c r="K215" s="144"/>
      <c r="L215" s="144"/>
      <c r="M215" s="144"/>
      <c r="N215" s="144"/>
      <c r="O215" s="144"/>
      <c r="S215" s="144"/>
      <c r="T215" s="144"/>
    </row>
    <row r="216" spans="7:20">
      <c r="G216" s="144"/>
      <c r="H216" s="144"/>
      <c r="I216" s="144"/>
      <c r="J216" s="144"/>
      <c r="K216" s="144"/>
      <c r="L216" s="144"/>
      <c r="M216" s="144"/>
      <c r="N216" s="144"/>
      <c r="O216" s="144"/>
      <c r="S216" s="144"/>
      <c r="T216" s="144"/>
    </row>
    <row r="217" spans="7:20">
      <c r="G217" s="144"/>
      <c r="H217" s="144"/>
      <c r="I217" s="144"/>
      <c r="J217" s="144"/>
      <c r="K217" s="144"/>
      <c r="L217" s="144"/>
      <c r="M217" s="144"/>
      <c r="N217" s="144"/>
      <c r="O217" s="144"/>
      <c r="S217" s="144"/>
      <c r="T217" s="144"/>
    </row>
    <row r="218" spans="7:20">
      <c r="G218" s="144"/>
      <c r="H218" s="144"/>
      <c r="I218" s="144"/>
      <c r="J218" s="144"/>
      <c r="K218" s="144"/>
      <c r="L218" s="144"/>
      <c r="M218" s="144"/>
      <c r="N218" s="144"/>
      <c r="O218" s="144"/>
      <c r="S218" s="144"/>
      <c r="T218" s="144"/>
    </row>
    <row r="219" spans="7:20">
      <c r="G219" s="144"/>
      <c r="H219" s="144"/>
      <c r="I219" s="144"/>
      <c r="J219" s="144"/>
      <c r="K219" s="144"/>
      <c r="L219" s="144"/>
      <c r="M219" s="144"/>
      <c r="N219" s="144"/>
      <c r="O219" s="144"/>
      <c r="S219" s="144"/>
      <c r="T219" s="144"/>
    </row>
    <row r="220" spans="7:20">
      <c r="G220" s="144"/>
      <c r="H220" s="144"/>
      <c r="I220" s="144"/>
      <c r="J220" s="144"/>
      <c r="K220" s="144"/>
      <c r="L220" s="144"/>
      <c r="M220" s="144"/>
      <c r="N220" s="144"/>
      <c r="O220" s="144"/>
      <c r="S220" s="144"/>
      <c r="T220" s="144"/>
    </row>
    <row r="221" spans="7:20">
      <c r="G221" s="144"/>
      <c r="H221" s="144"/>
      <c r="I221" s="144"/>
      <c r="J221" s="144"/>
      <c r="K221" s="144"/>
      <c r="L221" s="144"/>
      <c r="M221" s="144"/>
      <c r="N221" s="144"/>
      <c r="O221" s="144"/>
      <c r="S221" s="144"/>
      <c r="T221" s="144"/>
    </row>
    <row r="222" spans="7:20">
      <c r="G222" s="144"/>
      <c r="H222" s="144"/>
      <c r="I222" s="144"/>
      <c r="J222" s="144"/>
      <c r="K222" s="144"/>
      <c r="L222" s="144"/>
      <c r="M222" s="144"/>
      <c r="N222" s="144"/>
      <c r="O222" s="144"/>
      <c r="S222" s="144"/>
      <c r="T222" s="144"/>
    </row>
    <row r="223" spans="7:20">
      <c r="G223" s="144"/>
      <c r="H223" s="144"/>
      <c r="I223" s="144"/>
      <c r="J223" s="144"/>
      <c r="K223" s="144"/>
      <c r="L223" s="144"/>
      <c r="M223" s="144"/>
      <c r="N223" s="144"/>
      <c r="O223" s="144"/>
      <c r="S223" s="144"/>
      <c r="T223" s="144"/>
    </row>
    <row r="224" spans="7:20">
      <c r="G224" s="144"/>
      <c r="H224" s="144"/>
      <c r="I224" s="144"/>
      <c r="J224" s="144"/>
      <c r="K224" s="144"/>
      <c r="L224" s="144"/>
      <c r="M224" s="144"/>
      <c r="N224" s="144"/>
      <c r="O224" s="144"/>
      <c r="S224" s="144"/>
      <c r="T224" s="144"/>
    </row>
    <row r="225" spans="7:20">
      <c r="G225" s="144"/>
      <c r="H225" s="144"/>
      <c r="I225" s="144"/>
      <c r="J225" s="144"/>
      <c r="K225" s="144"/>
      <c r="L225" s="144"/>
      <c r="M225" s="144"/>
      <c r="N225" s="144"/>
      <c r="O225" s="144"/>
      <c r="S225" s="144"/>
      <c r="T225" s="144"/>
    </row>
    <row r="226" spans="7:20">
      <c r="G226" s="144"/>
      <c r="H226" s="144"/>
      <c r="I226" s="144"/>
      <c r="J226" s="144"/>
      <c r="K226" s="144"/>
      <c r="L226" s="144"/>
      <c r="M226" s="144"/>
      <c r="N226" s="144"/>
      <c r="O226" s="144"/>
      <c r="S226" s="144"/>
      <c r="T226" s="144"/>
    </row>
    <row r="227" spans="7:20">
      <c r="G227" s="144"/>
      <c r="H227" s="144"/>
      <c r="I227" s="144"/>
      <c r="J227" s="144"/>
      <c r="K227" s="144"/>
      <c r="L227" s="144"/>
      <c r="M227" s="144"/>
      <c r="N227" s="144"/>
      <c r="O227" s="144"/>
      <c r="S227" s="144"/>
      <c r="T227" s="144"/>
    </row>
    <row r="228" spans="7:20">
      <c r="G228" s="144"/>
      <c r="H228" s="144"/>
      <c r="I228" s="144"/>
      <c r="J228" s="144"/>
      <c r="K228" s="144"/>
      <c r="L228" s="144"/>
      <c r="M228" s="144"/>
      <c r="N228" s="144"/>
      <c r="O228" s="144"/>
      <c r="S228" s="144"/>
      <c r="T228" s="144"/>
    </row>
    <row r="229" spans="7:20">
      <c r="G229" s="144"/>
      <c r="H229" s="144"/>
      <c r="I229" s="144"/>
      <c r="J229" s="144"/>
      <c r="K229" s="144"/>
      <c r="L229" s="144"/>
      <c r="M229" s="144"/>
      <c r="N229" s="144"/>
      <c r="O229" s="144"/>
      <c r="S229" s="144"/>
      <c r="T229" s="144"/>
    </row>
    <row r="230" spans="7:20">
      <c r="G230" s="144"/>
      <c r="H230" s="144"/>
      <c r="I230" s="144"/>
      <c r="J230" s="144"/>
      <c r="K230" s="144"/>
      <c r="L230" s="144"/>
      <c r="M230" s="144"/>
      <c r="N230" s="144"/>
      <c r="O230" s="144"/>
      <c r="S230" s="144"/>
      <c r="T230" s="144"/>
    </row>
    <row r="231" spans="7:20">
      <c r="G231" s="144"/>
      <c r="H231" s="144"/>
      <c r="I231" s="144"/>
      <c r="J231" s="144"/>
      <c r="K231" s="144"/>
      <c r="L231" s="144"/>
      <c r="M231" s="144"/>
      <c r="N231" s="144"/>
      <c r="O231" s="144"/>
      <c r="S231" s="144"/>
      <c r="T231" s="144"/>
    </row>
    <row r="232" spans="7:20">
      <c r="G232" s="144"/>
      <c r="H232" s="144"/>
      <c r="I232" s="144"/>
      <c r="J232" s="144"/>
      <c r="K232" s="144"/>
      <c r="L232" s="144"/>
      <c r="M232" s="144"/>
      <c r="N232" s="144"/>
      <c r="O232" s="144"/>
      <c r="S232" s="144"/>
      <c r="T232" s="144"/>
    </row>
    <row r="233" spans="7:20">
      <c r="G233" s="144"/>
      <c r="H233" s="144"/>
      <c r="I233" s="144"/>
      <c r="J233" s="144"/>
      <c r="K233" s="144"/>
      <c r="L233" s="144"/>
      <c r="M233" s="144"/>
      <c r="N233" s="144"/>
      <c r="O233" s="144"/>
      <c r="S233" s="144"/>
      <c r="T233" s="144"/>
    </row>
    <row r="234" spans="7:20">
      <c r="G234" s="144"/>
      <c r="H234" s="144"/>
      <c r="I234" s="144"/>
      <c r="J234" s="144"/>
      <c r="K234" s="144"/>
      <c r="L234" s="144"/>
      <c r="M234" s="144"/>
      <c r="N234" s="144"/>
      <c r="O234" s="144"/>
      <c r="S234" s="144"/>
      <c r="T234" s="144"/>
    </row>
    <row r="235" spans="7:20">
      <c r="G235" s="144"/>
      <c r="H235" s="144"/>
      <c r="I235" s="144"/>
      <c r="J235" s="144"/>
      <c r="K235" s="144"/>
      <c r="L235" s="144"/>
      <c r="M235" s="144"/>
      <c r="N235" s="144"/>
      <c r="O235" s="144"/>
      <c r="S235" s="144"/>
      <c r="T235" s="144"/>
    </row>
    <row r="236" spans="7:20">
      <c r="G236" s="144"/>
      <c r="H236" s="144"/>
      <c r="I236" s="144"/>
      <c r="J236" s="144"/>
      <c r="K236" s="144"/>
      <c r="L236" s="144"/>
      <c r="M236" s="144"/>
      <c r="N236" s="144"/>
      <c r="O236" s="144"/>
      <c r="S236" s="144"/>
      <c r="T236" s="144"/>
    </row>
    <row r="237" spans="7:20">
      <c r="G237" s="144"/>
      <c r="H237" s="144"/>
      <c r="I237" s="144"/>
      <c r="J237" s="144"/>
      <c r="K237" s="144"/>
      <c r="L237" s="144"/>
      <c r="M237" s="144"/>
      <c r="N237" s="144"/>
      <c r="O237" s="144"/>
      <c r="S237" s="144"/>
      <c r="T237" s="144"/>
    </row>
    <row r="238" spans="7:20">
      <c r="G238" s="144"/>
      <c r="H238" s="144"/>
      <c r="I238" s="144"/>
      <c r="J238" s="144"/>
      <c r="K238" s="144"/>
      <c r="L238" s="144"/>
      <c r="M238" s="144"/>
      <c r="N238" s="144"/>
      <c r="O238" s="144"/>
      <c r="S238" s="144"/>
      <c r="T238" s="144"/>
    </row>
    <row r="239" spans="7:20">
      <c r="G239" s="144"/>
      <c r="H239" s="144"/>
      <c r="I239" s="144"/>
      <c r="J239" s="144"/>
      <c r="K239" s="144"/>
      <c r="L239" s="144"/>
      <c r="M239" s="144"/>
      <c r="N239" s="144"/>
      <c r="O239" s="144"/>
      <c r="S239" s="144"/>
      <c r="T239" s="144"/>
    </row>
    <row r="240" spans="7:20">
      <c r="G240" s="144"/>
      <c r="H240" s="144"/>
      <c r="I240" s="144"/>
      <c r="J240" s="144"/>
      <c r="K240" s="144"/>
      <c r="L240" s="144"/>
      <c r="M240" s="144"/>
      <c r="N240" s="144"/>
      <c r="O240" s="144"/>
      <c r="S240" s="144"/>
      <c r="T240" s="144"/>
    </row>
    <row r="241" spans="7:20">
      <c r="G241" s="144"/>
      <c r="H241" s="144"/>
      <c r="I241" s="144"/>
      <c r="J241" s="144"/>
      <c r="K241" s="144"/>
      <c r="L241" s="144"/>
      <c r="M241" s="144"/>
      <c r="N241" s="144"/>
      <c r="O241" s="144"/>
      <c r="S241" s="144"/>
      <c r="T241" s="144"/>
    </row>
    <row r="242" spans="7:20">
      <c r="G242" s="144"/>
      <c r="H242" s="144"/>
      <c r="I242" s="144"/>
      <c r="J242" s="144"/>
      <c r="K242" s="144"/>
      <c r="L242" s="144"/>
      <c r="M242" s="144"/>
      <c r="N242" s="144"/>
      <c r="O242" s="144"/>
      <c r="S242" s="144"/>
      <c r="T242" s="144"/>
    </row>
    <row r="243" spans="7:20">
      <c r="G243" s="144"/>
      <c r="H243" s="144"/>
      <c r="I243" s="144"/>
      <c r="J243" s="144"/>
      <c r="K243" s="144"/>
      <c r="L243" s="144"/>
      <c r="M243" s="144"/>
      <c r="N243" s="144"/>
      <c r="O243" s="144"/>
      <c r="S243" s="144"/>
      <c r="T243" s="144"/>
    </row>
    <row r="244" spans="7:20">
      <c r="G244" s="144"/>
      <c r="H244" s="144"/>
      <c r="I244" s="144"/>
      <c r="J244" s="144"/>
      <c r="K244" s="144"/>
      <c r="L244" s="144"/>
      <c r="M244" s="144"/>
      <c r="N244" s="144"/>
      <c r="O244" s="144"/>
      <c r="S244" s="144"/>
      <c r="T244" s="144"/>
    </row>
    <row r="245" spans="7:20">
      <c r="G245" s="144"/>
      <c r="H245" s="144"/>
      <c r="I245" s="144"/>
      <c r="J245" s="144"/>
      <c r="K245" s="144"/>
      <c r="L245" s="144"/>
      <c r="M245" s="144"/>
      <c r="N245" s="144"/>
      <c r="O245" s="144"/>
      <c r="S245" s="144"/>
      <c r="T245" s="144"/>
    </row>
    <row r="246" spans="7:20">
      <c r="G246" s="144"/>
      <c r="H246" s="144"/>
      <c r="I246" s="144"/>
      <c r="J246" s="144"/>
      <c r="K246" s="144"/>
      <c r="L246" s="144"/>
      <c r="M246" s="144"/>
      <c r="N246" s="144"/>
      <c r="O246" s="144"/>
      <c r="S246" s="144"/>
      <c r="T246" s="144"/>
    </row>
    <row r="247" spans="7:20">
      <c r="G247" s="144"/>
      <c r="H247" s="144"/>
      <c r="I247" s="144"/>
      <c r="J247" s="144"/>
      <c r="K247" s="144"/>
      <c r="L247" s="144"/>
      <c r="M247" s="144"/>
      <c r="N247" s="144"/>
      <c r="O247" s="144"/>
      <c r="S247" s="144"/>
      <c r="T247" s="144"/>
    </row>
    <row r="248" spans="7:20">
      <c r="G248" s="144"/>
      <c r="H248" s="144"/>
      <c r="I248" s="144"/>
      <c r="J248" s="144"/>
      <c r="K248" s="144"/>
      <c r="L248" s="144"/>
      <c r="M248" s="144"/>
      <c r="N248" s="144"/>
      <c r="O248" s="144"/>
      <c r="S248" s="144"/>
      <c r="T248" s="144"/>
    </row>
    <row r="249" spans="7:20">
      <c r="G249" s="144"/>
      <c r="H249" s="144"/>
      <c r="I249" s="144"/>
      <c r="J249" s="144"/>
      <c r="K249" s="144"/>
      <c r="L249" s="144"/>
      <c r="M249" s="144"/>
      <c r="N249" s="144"/>
      <c r="O249" s="144"/>
      <c r="S249" s="144"/>
      <c r="T249" s="144"/>
    </row>
    <row r="250" spans="7:20">
      <c r="G250" s="144"/>
      <c r="H250" s="144"/>
      <c r="I250" s="144"/>
      <c r="J250" s="144"/>
      <c r="K250" s="144"/>
      <c r="L250" s="144"/>
      <c r="M250" s="144"/>
      <c r="N250" s="144"/>
      <c r="O250" s="144"/>
      <c r="S250" s="144"/>
      <c r="T250" s="144"/>
    </row>
    <row r="251" spans="7:20">
      <c r="G251" s="144"/>
      <c r="H251" s="144"/>
      <c r="I251" s="144"/>
      <c r="J251" s="144"/>
      <c r="K251" s="144"/>
      <c r="L251" s="144"/>
      <c r="M251" s="144"/>
      <c r="N251" s="144"/>
      <c r="O251" s="144"/>
      <c r="S251" s="144"/>
      <c r="T251" s="144"/>
    </row>
    <row r="252" spans="7:20">
      <c r="G252" s="144"/>
      <c r="H252" s="144"/>
      <c r="I252" s="144"/>
      <c r="J252" s="144"/>
      <c r="K252" s="144"/>
      <c r="L252" s="144"/>
      <c r="M252" s="144"/>
      <c r="N252" s="144"/>
      <c r="O252" s="144"/>
      <c r="S252" s="144"/>
      <c r="T252" s="144"/>
    </row>
    <row r="253" spans="7:20">
      <c r="G253" s="144"/>
      <c r="H253" s="144"/>
      <c r="I253" s="144"/>
      <c r="J253" s="144"/>
      <c r="K253" s="144"/>
      <c r="L253" s="144"/>
      <c r="M253" s="144"/>
      <c r="N253" s="144"/>
      <c r="O253" s="144"/>
      <c r="S253" s="144"/>
      <c r="T253" s="144"/>
    </row>
    <row r="254" spans="7:20">
      <c r="G254" s="144"/>
      <c r="H254" s="144"/>
      <c r="I254" s="144"/>
      <c r="J254" s="144"/>
      <c r="K254" s="144"/>
      <c r="L254" s="144"/>
      <c r="M254" s="144"/>
      <c r="N254" s="144"/>
      <c r="O254" s="144"/>
      <c r="S254" s="144"/>
      <c r="T254" s="144"/>
    </row>
    <row r="255" spans="7:20">
      <c r="G255" s="144"/>
      <c r="H255" s="144"/>
      <c r="I255" s="144"/>
      <c r="J255" s="144"/>
      <c r="K255" s="144"/>
      <c r="L255" s="144"/>
      <c r="M255" s="144"/>
      <c r="N255" s="144"/>
      <c r="O255" s="144"/>
      <c r="S255" s="144"/>
      <c r="T255" s="144"/>
    </row>
    <row r="256" spans="7:20">
      <c r="G256" s="144"/>
      <c r="H256" s="144"/>
      <c r="I256" s="144"/>
      <c r="J256" s="144"/>
      <c r="K256" s="144"/>
      <c r="L256" s="144"/>
      <c r="M256" s="144"/>
      <c r="N256" s="144"/>
      <c r="O256" s="144"/>
      <c r="S256" s="144"/>
      <c r="T256" s="144"/>
    </row>
    <row r="257" spans="7:20">
      <c r="G257" s="144"/>
      <c r="H257" s="144"/>
      <c r="I257" s="144"/>
      <c r="J257" s="144"/>
      <c r="K257" s="144"/>
      <c r="L257" s="144"/>
      <c r="M257" s="144"/>
      <c r="N257" s="144"/>
      <c r="O257" s="144"/>
      <c r="S257" s="144"/>
      <c r="T257" s="144"/>
    </row>
    <row r="258" spans="7:20">
      <c r="G258" s="144"/>
      <c r="H258" s="144"/>
      <c r="I258" s="144"/>
      <c r="J258" s="144"/>
      <c r="K258" s="144"/>
      <c r="L258" s="144"/>
      <c r="M258" s="144"/>
      <c r="N258" s="144"/>
      <c r="O258" s="144"/>
      <c r="S258" s="144"/>
      <c r="T258" s="144"/>
    </row>
    <row r="259" spans="7:20">
      <c r="G259" s="144"/>
      <c r="H259" s="144"/>
      <c r="I259" s="144"/>
      <c r="J259" s="144"/>
      <c r="K259" s="144"/>
      <c r="L259" s="144"/>
      <c r="M259" s="144"/>
      <c r="N259" s="144"/>
      <c r="O259" s="144"/>
      <c r="S259" s="144"/>
      <c r="T259" s="144"/>
    </row>
    <row r="260" spans="7:20">
      <c r="G260" s="144"/>
      <c r="H260" s="144"/>
      <c r="I260" s="144"/>
      <c r="J260" s="144"/>
      <c r="K260" s="144"/>
      <c r="L260" s="144"/>
      <c r="M260" s="144"/>
      <c r="N260" s="144"/>
      <c r="O260" s="144"/>
      <c r="S260" s="144"/>
      <c r="T260" s="144"/>
    </row>
    <row r="261" spans="7:20">
      <c r="G261" s="144"/>
      <c r="H261" s="144"/>
      <c r="I261" s="144"/>
      <c r="J261" s="144"/>
      <c r="K261" s="144"/>
      <c r="L261" s="144"/>
      <c r="M261" s="144"/>
      <c r="N261" s="144"/>
      <c r="O261" s="144"/>
      <c r="S261" s="144"/>
      <c r="T261" s="144"/>
    </row>
    <row r="262" spans="7:20">
      <c r="G262" s="144"/>
      <c r="H262" s="144"/>
      <c r="I262" s="144"/>
      <c r="J262" s="144"/>
      <c r="K262" s="144"/>
      <c r="L262" s="144"/>
      <c r="M262" s="144"/>
      <c r="N262" s="144"/>
      <c r="O262" s="144"/>
      <c r="S262" s="144"/>
      <c r="T262" s="144"/>
    </row>
    <row r="263" spans="7:20">
      <c r="G263" s="144"/>
      <c r="H263" s="144"/>
      <c r="I263" s="144"/>
      <c r="J263" s="144"/>
      <c r="K263" s="144"/>
      <c r="L263" s="144"/>
      <c r="M263" s="144"/>
      <c r="N263" s="144"/>
      <c r="O263" s="144"/>
      <c r="S263" s="144"/>
      <c r="T263" s="144"/>
    </row>
    <row r="264" spans="7:20">
      <c r="G264" s="144"/>
      <c r="H264" s="144"/>
      <c r="I264" s="144"/>
      <c r="J264" s="144"/>
      <c r="K264" s="144"/>
      <c r="L264" s="144"/>
      <c r="M264" s="144"/>
      <c r="N264" s="144"/>
      <c r="O264" s="144"/>
      <c r="S264" s="144"/>
      <c r="T264" s="144"/>
    </row>
    <row r="265" spans="7:20">
      <c r="G265" s="144"/>
      <c r="H265" s="144"/>
      <c r="I265" s="144"/>
      <c r="J265" s="144"/>
      <c r="K265" s="144"/>
      <c r="L265" s="144"/>
      <c r="M265" s="144"/>
      <c r="N265" s="144"/>
      <c r="O265" s="144"/>
      <c r="S265" s="144"/>
      <c r="T265" s="144"/>
    </row>
    <row r="266" spans="7:20">
      <c r="G266" s="144"/>
      <c r="H266" s="144"/>
      <c r="I266" s="144"/>
      <c r="J266" s="144"/>
      <c r="K266" s="144"/>
      <c r="L266" s="144"/>
      <c r="M266" s="144"/>
      <c r="N266" s="144"/>
      <c r="O266" s="144"/>
      <c r="S266" s="144"/>
      <c r="T266" s="144"/>
    </row>
    <row r="267" spans="7:20">
      <c r="G267" s="144"/>
      <c r="H267" s="144"/>
      <c r="I267" s="144"/>
      <c r="J267" s="144"/>
      <c r="K267" s="144"/>
      <c r="L267" s="144"/>
      <c r="M267" s="144"/>
      <c r="N267" s="144"/>
      <c r="O267" s="144"/>
      <c r="S267" s="144"/>
      <c r="T267" s="144"/>
    </row>
    <row r="268" spans="7:20">
      <c r="G268" s="144"/>
      <c r="H268" s="144"/>
      <c r="I268" s="144"/>
      <c r="J268" s="144"/>
      <c r="K268" s="144"/>
      <c r="L268" s="144"/>
      <c r="M268" s="144"/>
      <c r="N268" s="144"/>
      <c r="O268" s="144"/>
      <c r="S268" s="144"/>
      <c r="T268" s="144"/>
    </row>
    <row r="269" spans="7:20">
      <c r="G269" s="144"/>
      <c r="H269" s="144"/>
      <c r="I269" s="144"/>
      <c r="J269" s="144"/>
      <c r="K269" s="144"/>
      <c r="L269" s="144"/>
      <c r="M269" s="144"/>
      <c r="N269" s="144"/>
      <c r="O269" s="144"/>
      <c r="S269" s="144"/>
      <c r="T269" s="144"/>
    </row>
    <row r="270" spans="7:20">
      <c r="G270" s="144"/>
      <c r="H270" s="144"/>
      <c r="I270" s="144"/>
      <c r="J270" s="144"/>
      <c r="K270" s="144"/>
      <c r="L270" s="144"/>
      <c r="M270" s="144"/>
      <c r="N270" s="144"/>
      <c r="O270" s="144"/>
      <c r="S270" s="144"/>
      <c r="T270" s="144"/>
    </row>
    <row r="271" spans="7:20">
      <c r="G271" s="144"/>
      <c r="H271" s="144"/>
      <c r="I271" s="144"/>
      <c r="J271" s="144"/>
      <c r="K271" s="144"/>
      <c r="L271" s="144"/>
      <c r="M271" s="144"/>
      <c r="N271" s="144"/>
      <c r="O271" s="144"/>
      <c r="S271" s="144"/>
      <c r="T271" s="144"/>
    </row>
    <row r="272" spans="7:20">
      <c r="G272" s="144"/>
      <c r="H272" s="144"/>
      <c r="I272" s="144"/>
      <c r="J272" s="144"/>
      <c r="K272" s="144"/>
      <c r="L272" s="144"/>
      <c r="M272" s="144"/>
      <c r="N272" s="144"/>
      <c r="O272" s="144"/>
      <c r="S272" s="144"/>
      <c r="T272" s="144"/>
    </row>
    <row r="273" spans="7:20">
      <c r="G273" s="144"/>
      <c r="H273" s="144"/>
      <c r="I273" s="144"/>
      <c r="J273" s="144"/>
      <c r="K273" s="144"/>
      <c r="L273" s="144"/>
      <c r="M273" s="144"/>
      <c r="N273" s="144"/>
      <c r="O273" s="144"/>
      <c r="S273" s="144"/>
      <c r="T273" s="144"/>
    </row>
    <row r="274" spans="7:20">
      <c r="G274" s="144"/>
      <c r="H274" s="144"/>
      <c r="I274" s="144"/>
      <c r="J274" s="144"/>
      <c r="K274" s="144"/>
      <c r="L274" s="144"/>
      <c r="M274" s="144"/>
      <c r="N274" s="144"/>
      <c r="O274" s="144"/>
      <c r="S274" s="144"/>
      <c r="T274" s="144"/>
    </row>
    <row r="275" spans="7:20">
      <c r="G275" s="144"/>
      <c r="H275" s="144"/>
      <c r="I275" s="144"/>
      <c r="J275" s="144"/>
      <c r="K275" s="144"/>
      <c r="L275" s="144"/>
      <c r="M275" s="144"/>
      <c r="N275" s="144"/>
      <c r="O275" s="144"/>
      <c r="S275" s="144"/>
      <c r="T275" s="144"/>
    </row>
    <row r="276" spans="7:20">
      <c r="G276" s="144"/>
      <c r="H276" s="144"/>
      <c r="I276" s="144"/>
      <c r="J276" s="144"/>
      <c r="K276" s="144"/>
      <c r="L276" s="144"/>
      <c r="M276" s="144"/>
      <c r="N276" s="144"/>
      <c r="O276" s="144"/>
      <c r="S276" s="144"/>
      <c r="T276" s="144"/>
    </row>
    <row r="277" spans="7:20">
      <c r="G277" s="144"/>
      <c r="H277" s="144"/>
      <c r="I277" s="144"/>
      <c r="J277" s="144"/>
      <c r="K277" s="144"/>
      <c r="L277" s="144"/>
      <c r="M277" s="144"/>
      <c r="N277" s="144"/>
      <c r="O277" s="144"/>
      <c r="S277" s="144"/>
      <c r="T277" s="144"/>
    </row>
    <row r="278" spans="7:20">
      <c r="G278" s="144"/>
      <c r="H278" s="144"/>
      <c r="I278" s="144"/>
      <c r="J278" s="144"/>
      <c r="K278" s="144"/>
      <c r="L278" s="144"/>
      <c r="M278" s="144"/>
      <c r="N278" s="144"/>
      <c r="O278" s="144"/>
      <c r="S278" s="144"/>
      <c r="T278" s="144"/>
    </row>
    <row r="279" spans="7:20">
      <c r="G279" s="144"/>
      <c r="H279" s="144"/>
      <c r="I279" s="144"/>
      <c r="J279" s="144"/>
      <c r="K279" s="144"/>
      <c r="L279" s="144"/>
      <c r="M279" s="144"/>
      <c r="N279" s="144"/>
      <c r="O279" s="144"/>
      <c r="S279" s="144"/>
      <c r="T279" s="144"/>
    </row>
    <row r="280" spans="7:20">
      <c r="G280" s="144"/>
      <c r="H280" s="144"/>
      <c r="I280" s="144"/>
      <c r="J280" s="144"/>
      <c r="K280" s="144"/>
      <c r="L280" s="144"/>
      <c r="M280" s="144"/>
      <c r="N280" s="144"/>
      <c r="O280" s="144"/>
      <c r="S280" s="144"/>
      <c r="T280" s="144"/>
    </row>
    <row r="281" spans="7:20">
      <c r="G281" s="144"/>
      <c r="H281" s="144"/>
      <c r="I281" s="144"/>
      <c r="J281" s="144"/>
      <c r="K281" s="144"/>
      <c r="L281" s="144"/>
      <c r="M281" s="144"/>
      <c r="N281" s="144"/>
      <c r="O281" s="144"/>
      <c r="S281" s="144"/>
      <c r="T281" s="144"/>
    </row>
    <row r="282" spans="7:20">
      <c r="G282" s="144"/>
      <c r="H282" s="144"/>
      <c r="I282" s="144"/>
      <c r="J282" s="144"/>
      <c r="K282" s="144"/>
      <c r="L282" s="144"/>
      <c r="M282" s="144"/>
      <c r="N282" s="144"/>
      <c r="O282" s="144"/>
      <c r="S282" s="144"/>
      <c r="T282" s="144"/>
    </row>
    <row r="283" spans="7:20">
      <c r="G283" s="144"/>
      <c r="H283" s="144"/>
      <c r="I283" s="144"/>
      <c r="J283" s="144"/>
      <c r="K283" s="144"/>
      <c r="L283" s="144"/>
      <c r="M283" s="144"/>
      <c r="N283" s="144"/>
      <c r="O283" s="144"/>
      <c r="S283" s="144"/>
      <c r="T283" s="144"/>
    </row>
    <row r="284" spans="7:20">
      <c r="G284" s="144"/>
      <c r="H284" s="144"/>
      <c r="I284" s="144"/>
      <c r="J284" s="144"/>
      <c r="K284" s="144"/>
      <c r="L284" s="144"/>
      <c r="M284" s="144"/>
      <c r="N284" s="144"/>
      <c r="O284" s="144"/>
      <c r="S284" s="144"/>
      <c r="T284" s="144"/>
    </row>
    <row r="285" spans="7:20">
      <c r="G285" s="144"/>
      <c r="H285" s="144"/>
      <c r="I285" s="144"/>
      <c r="J285" s="144"/>
      <c r="K285" s="144"/>
      <c r="L285" s="144"/>
      <c r="M285" s="144"/>
      <c r="N285" s="144"/>
      <c r="O285" s="144"/>
      <c r="S285" s="144"/>
      <c r="T285" s="144"/>
    </row>
    <row r="286" spans="7:20">
      <c r="G286" s="144"/>
      <c r="H286" s="144"/>
      <c r="I286" s="144"/>
      <c r="J286" s="144"/>
      <c r="K286" s="144"/>
      <c r="L286" s="144"/>
      <c r="M286" s="144"/>
      <c r="N286" s="144"/>
      <c r="O286" s="144"/>
      <c r="S286" s="144"/>
      <c r="T286" s="144"/>
    </row>
    <row r="287" spans="7:20">
      <c r="G287" s="144"/>
      <c r="H287" s="144"/>
      <c r="I287" s="144"/>
      <c r="J287" s="144"/>
      <c r="K287" s="144"/>
      <c r="L287" s="144"/>
      <c r="M287" s="144"/>
      <c r="N287" s="144"/>
      <c r="O287" s="144"/>
      <c r="S287" s="144"/>
      <c r="T287" s="144"/>
    </row>
    <row r="288" spans="7:20">
      <c r="G288" s="144"/>
      <c r="H288" s="144"/>
      <c r="I288" s="144"/>
      <c r="J288" s="144"/>
      <c r="K288" s="144"/>
      <c r="L288" s="144"/>
      <c r="M288" s="144"/>
      <c r="N288" s="144"/>
      <c r="O288" s="144"/>
      <c r="S288" s="144"/>
      <c r="T288" s="144"/>
    </row>
    <row r="289" spans="7:20">
      <c r="G289" s="144"/>
      <c r="H289" s="144"/>
      <c r="I289" s="144"/>
      <c r="J289" s="144"/>
      <c r="K289" s="144"/>
      <c r="L289" s="144"/>
      <c r="M289" s="144"/>
      <c r="N289" s="144"/>
      <c r="O289" s="144"/>
      <c r="S289" s="144"/>
      <c r="T289" s="144"/>
    </row>
    <row r="290" spans="7:20">
      <c r="G290" s="144"/>
      <c r="H290" s="144"/>
      <c r="I290" s="144"/>
      <c r="J290" s="144"/>
      <c r="K290" s="144"/>
      <c r="L290" s="144"/>
      <c r="M290" s="144"/>
      <c r="N290" s="144"/>
      <c r="O290" s="144"/>
      <c r="S290" s="144"/>
      <c r="T290" s="144"/>
    </row>
    <row r="291" spans="7:20">
      <c r="G291" s="144"/>
      <c r="H291" s="144"/>
      <c r="I291" s="144"/>
      <c r="J291" s="144"/>
      <c r="K291" s="144"/>
      <c r="L291" s="144"/>
      <c r="M291" s="144"/>
      <c r="N291" s="144"/>
      <c r="O291" s="144"/>
      <c r="S291" s="144"/>
      <c r="T291" s="144"/>
    </row>
    <row r="292" spans="7:20">
      <c r="G292" s="144"/>
      <c r="H292" s="144"/>
      <c r="I292" s="144"/>
      <c r="J292" s="144"/>
      <c r="K292" s="144"/>
      <c r="L292" s="144"/>
      <c r="M292" s="144"/>
      <c r="N292" s="144"/>
      <c r="O292" s="144"/>
      <c r="S292" s="144"/>
      <c r="T292" s="144"/>
    </row>
    <row r="293" spans="7:20">
      <c r="G293" s="144"/>
      <c r="H293" s="144"/>
      <c r="I293" s="144"/>
      <c r="J293" s="144"/>
      <c r="K293" s="144"/>
      <c r="L293" s="144"/>
      <c r="M293" s="144"/>
      <c r="N293" s="144"/>
      <c r="O293" s="144"/>
      <c r="S293" s="144"/>
      <c r="T293" s="144"/>
    </row>
    <row r="294" spans="7:20">
      <c r="G294" s="144"/>
      <c r="H294" s="144"/>
      <c r="I294" s="144"/>
      <c r="J294" s="144"/>
      <c r="K294" s="144"/>
      <c r="L294" s="144"/>
      <c r="M294" s="144"/>
      <c r="N294" s="144"/>
      <c r="O294" s="144"/>
      <c r="S294" s="144"/>
      <c r="T294" s="144"/>
    </row>
    <row r="295" spans="7:20">
      <c r="G295" s="144"/>
      <c r="H295" s="144"/>
      <c r="I295" s="144"/>
      <c r="J295" s="144"/>
      <c r="K295" s="144"/>
      <c r="L295" s="144"/>
      <c r="M295" s="144"/>
      <c r="N295" s="144"/>
      <c r="O295" s="144"/>
      <c r="S295" s="144"/>
      <c r="T295" s="144"/>
    </row>
    <row r="296" spans="7:20">
      <c r="G296" s="144"/>
      <c r="H296" s="144"/>
      <c r="I296" s="144"/>
      <c r="J296" s="144"/>
      <c r="K296" s="144"/>
      <c r="L296" s="144"/>
      <c r="M296" s="144"/>
      <c r="N296" s="144"/>
      <c r="O296" s="144"/>
      <c r="S296" s="144"/>
      <c r="T296" s="144"/>
    </row>
    <row r="297" spans="7:20">
      <c r="G297" s="144"/>
      <c r="H297" s="144"/>
      <c r="I297" s="144"/>
      <c r="J297" s="144"/>
      <c r="K297" s="144"/>
      <c r="L297" s="144"/>
      <c r="M297" s="144"/>
      <c r="N297" s="144"/>
      <c r="O297" s="144"/>
      <c r="S297" s="144"/>
      <c r="T297" s="144"/>
    </row>
    <row r="298" spans="7:20">
      <c r="G298" s="144"/>
      <c r="H298" s="144"/>
      <c r="I298" s="144"/>
      <c r="J298" s="144"/>
      <c r="K298" s="144"/>
      <c r="L298" s="144"/>
      <c r="M298" s="144"/>
      <c r="N298" s="144"/>
      <c r="O298" s="144"/>
      <c r="S298" s="144"/>
      <c r="T298" s="144"/>
    </row>
    <row r="299" spans="7:20">
      <c r="G299" s="144"/>
      <c r="H299" s="144"/>
      <c r="I299" s="144"/>
      <c r="J299" s="144"/>
      <c r="K299" s="144"/>
      <c r="L299" s="144"/>
      <c r="M299" s="144"/>
      <c r="N299" s="144"/>
      <c r="O299" s="144"/>
      <c r="S299" s="144"/>
      <c r="T299" s="144"/>
    </row>
    <row r="300" spans="7:20">
      <c r="G300" s="144"/>
      <c r="H300" s="144"/>
      <c r="I300" s="144"/>
      <c r="J300" s="144"/>
      <c r="K300" s="144"/>
      <c r="L300" s="144"/>
      <c r="M300" s="144"/>
      <c r="N300" s="144"/>
      <c r="O300" s="144"/>
      <c r="S300" s="144"/>
      <c r="T300" s="144"/>
    </row>
    <row r="301" spans="7:20">
      <c r="G301" s="144"/>
      <c r="H301" s="144"/>
      <c r="I301" s="144"/>
      <c r="J301" s="144"/>
      <c r="K301" s="144"/>
      <c r="L301" s="144"/>
      <c r="M301" s="144"/>
      <c r="N301" s="144"/>
      <c r="O301" s="144"/>
      <c r="S301" s="144"/>
      <c r="T301" s="144"/>
    </row>
    <row r="302" spans="7:20">
      <c r="G302" s="144"/>
      <c r="H302" s="144"/>
      <c r="I302" s="144"/>
      <c r="J302" s="144"/>
      <c r="K302" s="144"/>
      <c r="L302" s="144"/>
      <c r="M302" s="144"/>
      <c r="N302" s="144"/>
      <c r="O302" s="144"/>
      <c r="S302" s="144"/>
      <c r="T302" s="144"/>
    </row>
    <row r="303" spans="7:20">
      <c r="G303" s="144"/>
      <c r="H303" s="144"/>
      <c r="I303" s="144"/>
      <c r="J303" s="144"/>
      <c r="K303" s="144"/>
      <c r="L303" s="144"/>
      <c r="M303" s="144"/>
      <c r="N303" s="144"/>
      <c r="O303" s="144"/>
      <c r="S303" s="144"/>
      <c r="T303" s="144"/>
    </row>
    <row r="304" spans="7:20">
      <c r="G304" s="144"/>
      <c r="H304" s="144"/>
      <c r="I304" s="144"/>
      <c r="J304" s="144"/>
      <c r="K304" s="144"/>
      <c r="L304" s="144"/>
      <c r="M304" s="144"/>
      <c r="N304" s="144"/>
      <c r="O304" s="144"/>
      <c r="S304" s="144"/>
      <c r="T304" s="144"/>
    </row>
    <row r="305" spans="7:20">
      <c r="G305" s="144"/>
      <c r="H305" s="144"/>
      <c r="I305" s="144"/>
      <c r="J305" s="144"/>
      <c r="K305" s="144"/>
      <c r="L305" s="144"/>
      <c r="M305" s="144"/>
      <c r="N305" s="144"/>
      <c r="O305" s="144"/>
      <c r="S305" s="144"/>
      <c r="T305" s="144"/>
    </row>
    <row r="306" spans="7:20">
      <c r="G306" s="144"/>
      <c r="H306" s="144"/>
      <c r="I306" s="144"/>
      <c r="J306" s="144"/>
      <c r="K306" s="144"/>
      <c r="L306" s="144"/>
      <c r="M306" s="144"/>
      <c r="N306" s="144"/>
      <c r="O306" s="144"/>
      <c r="S306" s="144"/>
      <c r="T306" s="144"/>
    </row>
    <row r="307" spans="7:20">
      <c r="G307" s="144"/>
      <c r="H307" s="144"/>
      <c r="I307" s="144"/>
      <c r="J307" s="144"/>
      <c r="K307" s="144"/>
      <c r="L307" s="144"/>
      <c r="M307" s="144"/>
      <c r="N307" s="144"/>
      <c r="O307" s="144"/>
      <c r="S307" s="144"/>
      <c r="T307" s="144"/>
    </row>
    <row r="308" spans="7:20">
      <c r="G308" s="144"/>
      <c r="H308" s="144"/>
      <c r="I308" s="144"/>
      <c r="J308" s="144"/>
      <c r="K308" s="144"/>
      <c r="L308" s="144"/>
      <c r="M308" s="144"/>
      <c r="N308" s="144"/>
      <c r="O308" s="144"/>
      <c r="S308" s="144"/>
      <c r="T308" s="144"/>
    </row>
    <row r="309" spans="7:20">
      <c r="G309" s="144"/>
      <c r="H309" s="144"/>
      <c r="I309" s="144"/>
      <c r="J309" s="144"/>
      <c r="K309" s="144"/>
      <c r="L309" s="144"/>
      <c r="M309" s="144"/>
      <c r="N309" s="144"/>
      <c r="O309" s="144"/>
      <c r="S309" s="144"/>
      <c r="T309" s="144"/>
    </row>
    <row r="310" spans="7:20">
      <c r="G310" s="144"/>
      <c r="H310" s="144"/>
      <c r="I310" s="144"/>
      <c r="J310" s="144"/>
      <c r="K310" s="144"/>
      <c r="L310" s="144"/>
      <c r="M310" s="144"/>
      <c r="N310" s="144"/>
      <c r="O310" s="144"/>
      <c r="S310" s="144"/>
      <c r="T310" s="144"/>
    </row>
    <row r="311" spans="7:20">
      <c r="G311" s="144"/>
      <c r="H311" s="144"/>
      <c r="I311" s="144"/>
      <c r="J311" s="144"/>
      <c r="K311" s="144"/>
      <c r="L311" s="144"/>
      <c r="M311" s="144"/>
      <c r="N311" s="144"/>
      <c r="O311" s="144"/>
      <c r="S311" s="144"/>
      <c r="T311" s="144"/>
    </row>
    <row r="312" spans="7:20">
      <c r="G312" s="144"/>
      <c r="H312" s="144"/>
      <c r="I312" s="144"/>
      <c r="J312" s="144"/>
      <c r="K312" s="144"/>
      <c r="L312" s="144"/>
      <c r="M312" s="144"/>
      <c r="N312" s="144"/>
      <c r="O312" s="144"/>
      <c r="S312" s="144"/>
      <c r="T312" s="144"/>
    </row>
    <row r="313" spans="7:20">
      <c r="G313" s="144"/>
      <c r="H313" s="144"/>
      <c r="I313" s="144"/>
      <c r="J313" s="144"/>
      <c r="K313" s="144"/>
      <c r="L313" s="144"/>
      <c r="M313" s="144"/>
      <c r="N313" s="144"/>
      <c r="O313" s="144"/>
      <c r="S313" s="144"/>
      <c r="T313" s="144"/>
    </row>
    <row r="314" spans="7:20">
      <c r="G314" s="144"/>
      <c r="H314" s="144"/>
      <c r="I314" s="144"/>
      <c r="J314" s="144"/>
      <c r="K314" s="144"/>
      <c r="L314" s="144"/>
      <c r="M314" s="144"/>
      <c r="N314" s="144"/>
      <c r="O314" s="144"/>
      <c r="S314" s="144"/>
      <c r="T314" s="144"/>
    </row>
    <row r="315" spans="7:20">
      <c r="G315" s="144"/>
      <c r="H315" s="144"/>
      <c r="I315" s="144"/>
      <c r="J315" s="144"/>
      <c r="K315" s="144"/>
      <c r="L315" s="144"/>
      <c r="M315" s="144"/>
      <c r="N315" s="144"/>
      <c r="O315" s="144"/>
      <c r="S315" s="144"/>
      <c r="T315" s="144"/>
    </row>
    <row r="316" spans="7:20">
      <c r="G316" s="144"/>
      <c r="H316" s="144"/>
      <c r="I316" s="144"/>
      <c r="J316" s="144"/>
      <c r="K316" s="144"/>
      <c r="L316" s="144"/>
      <c r="M316" s="144"/>
      <c r="N316" s="144"/>
      <c r="O316" s="144"/>
      <c r="S316" s="144"/>
      <c r="T316" s="144"/>
    </row>
    <row r="317" spans="7:20">
      <c r="G317" s="144"/>
      <c r="H317" s="144"/>
      <c r="I317" s="144"/>
      <c r="J317" s="144"/>
      <c r="K317" s="144"/>
      <c r="L317" s="144"/>
      <c r="M317" s="144"/>
      <c r="N317" s="144"/>
      <c r="O317" s="144"/>
      <c r="S317" s="144"/>
      <c r="T317" s="144"/>
    </row>
    <row r="318" spans="7:20">
      <c r="G318" s="144"/>
      <c r="H318" s="144"/>
      <c r="I318" s="144"/>
      <c r="J318" s="144"/>
      <c r="K318" s="144"/>
      <c r="L318" s="144"/>
      <c r="M318" s="144"/>
      <c r="N318" s="144"/>
      <c r="O318" s="144"/>
      <c r="S318" s="144"/>
      <c r="T318" s="144"/>
    </row>
    <row r="319" spans="7:20">
      <c r="G319" s="144"/>
      <c r="H319" s="144"/>
      <c r="I319" s="144"/>
      <c r="J319" s="144"/>
      <c r="K319" s="144"/>
      <c r="L319" s="144"/>
      <c r="M319" s="144"/>
      <c r="N319" s="144"/>
      <c r="O319" s="144"/>
      <c r="S319" s="144"/>
      <c r="T319" s="144"/>
    </row>
    <row r="320" spans="7:20">
      <c r="G320" s="144"/>
      <c r="H320" s="144"/>
      <c r="I320" s="144"/>
      <c r="J320" s="144"/>
      <c r="K320" s="144"/>
      <c r="L320" s="144"/>
      <c r="M320" s="144"/>
      <c r="N320" s="144"/>
      <c r="O320" s="144"/>
      <c r="S320" s="144"/>
      <c r="T320" s="144"/>
    </row>
    <row r="321" spans="7:20">
      <c r="G321" s="144"/>
      <c r="H321" s="144"/>
      <c r="I321" s="144"/>
      <c r="J321" s="144"/>
      <c r="K321" s="144"/>
      <c r="L321" s="144"/>
      <c r="M321" s="144"/>
      <c r="N321" s="144"/>
      <c r="O321" s="144"/>
      <c r="S321" s="144"/>
      <c r="T321" s="144"/>
    </row>
    <row r="322" spans="7:20">
      <c r="G322" s="144"/>
      <c r="H322" s="144"/>
      <c r="I322" s="144"/>
      <c r="J322" s="144"/>
      <c r="K322" s="144"/>
      <c r="L322" s="144"/>
      <c r="M322" s="144"/>
      <c r="N322" s="144"/>
      <c r="O322" s="144"/>
      <c r="S322" s="144"/>
      <c r="T322" s="144"/>
    </row>
    <row r="323" spans="7:20">
      <c r="G323" s="144"/>
      <c r="H323" s="144"/>
      <c r="I323" s="144"/>
      <c r="J323" s="144"/>
      <c r="K323" s="144"/>
      <c r="L323" s="144"/>
      <c r="M323" s="144"/>
      <c r="N323" s="144"/>
      <c r="O323" s="144"/>
      <c r="S323" s="144"/>
      <c r="T323" s="144"/>
    </row>
    <row r="324" spans="7:20">
      <c r="G324" s="144"/>
      <c r="H324" s="144"/>
      <c r="I324" s="144"/>
      <c r="J324" s="144"/>
      <c r="K324" s="144"/>
      <c r="L324" s="144"/>
      <c r="M324" s="144"/>
      <c r="N324" s="144"/>
      <c r="O324" s="144"/>
      <c r="S324" s="144"/>
      <c r="T324" s="144"/>
    </row>
    <row r="325" spans="7:20">
      <c r="G325" s="144"/>
      <c r="H325" s="144"/>
      <c r="I325" s="144"/>
      <c r="J325" s="144"/>
      <c r="K325" s="144"/>
      <c r="L325" s="144"/>
      <c r="M325" s="144"/>
      <c r="N325" s="144"/>
      <c r="O325" s="144"/>
      <c r="S325" s="144"/>
      <c r="T325" s="144"/>
    </row>
    <row r="326" spans="7:20">
      <c r="G326" s="144"/>
      <c r="H326" s="144"/>
      <c r="I326" s="144"/>
      <c r="J326" s="144"/>
      <c r="K326" s="144"/>
      <c r="L326" s="144"/>
      <c r="M326" s="144"/>
      <c r="N326" s="144"/>
      <c r="O326" s="144"/>
      <c r="S326" s="144"/>
      <c r="T326" s="144"/>
    </row>
    <row r="327" spans="7:20">
      <c r="G327" s="144"/>
      <c r="H327" s="144"/>
      <c r="I327" s="144"/>
      <c r="J327" s="144"/>
      <c r="K327" s="144"/>
      <c r="L327" s="144"/>
      <c r="M327" s="144"/>
      <c r="N327" s="144"/>
      <c r="O327" s="144"/>
      <c r="S327" s="144"/>
      <c r="T327" s="144"/>
    </row>
    <row r="328" spans="7:20">
      <c r="G328" s="144"/>
      <c r="H328" s="144"/>
      <c r="I328" s="144"/>
      <c r="J328" s="144"/>
      <c r="K328" s="144"/>
      <c r="L328" s="144"/>
      <c r="M328" s="144"/>
      <c r="N328" s="144"/>
      <c r="O328" s="144"/>
      <c r="S328" s="144"/>
      <c r="T328" s="144"/>
    </row>
    <row r="329" spans="7:20">
      <c r="G329" s="144"/>
      <c r="H329" s="144"/>
      <c r="I329" s="144"/>
      <c r="J329" s="144"/>
      <c r="K329" s="144"/>
      <c r="L329" s="144"/>
      <c r="M329" s="144"/>
      <c r="N329" s="144"/>
      <c r="O329" s="144"/>
      <c r="S329" s="144"/>
      <c r="T329" s="144"/>
    </row>
    <row r="330" spans="7:20">
      <c r="G330" s="144"/>
      <c r="H330" s="144"/>
      <c r="I330" s="144"/>
      <c r="J330" s="144"/>
      <c r="K330" s="144"/>
      <c r="L330" s="144"/>
      <c r="M330" s="144"/>
      <c r="N330" s="144"/>
      <c r="O330" s="144"/>
      <c r="S330" s="144"/>
      <c r="T330" s="144"/>
    </row>
    <row r="331" spans="7:20">
      <c r="G331" s="144"/>
      <c r="H331" s="144"/>
      <c r="I331" s="144"/>
      <c r="J331" s="144"/>
      <c r="K331" s="144"/>
      <c r="L331" s="144"/>
      <c r="M331" s="144"/>
      <c r="N331" s="144"/>
      <c r="O331" s="144"/>
      <c r="S331" s="144"/>
      <c r="T331" s="144"/>
    </row>
    <row r="332" spans="7:20">
      <c r="G332" s="144"/>
      <c r="H332" s="144"/>
      <c r="I332" s="144"/>
      <c r="J332" s="144"/>
      <c r="K332" s="144"/>
      <c r="L332" s="144"/>
      <c r="M332" s="144"/>
      <c r="N332" s="144"/>
      <c r="O332" s="144"/>
      <c r="S332" s="144"/>
      <c r="T332" s="144"/>
    </row>
    <row r="333" spans="7:20">
      <c r="G333" s="144"/>
      <c r="H333" s="144"/>
      <c r="I333" s="144"/>
      <c r="J333" s="144"/>
      <c r="K333" s="144"/>
      <c r="L333" s="144"/>
      <c r="M333" s="144"/>
      <c r="N333" s="144"/>
      <c r="O333" s="144"/>
      <c r="S333" s="144"/>
      <c r="T333" s="144"/>
    </row>
    <row r="334" spans="7:20">
      <c r="G334" s="144"/>
      <c r="H334" s="144"/>
      <c r="I334" s="144"/>
      <c r="J334" s="144"/>
      <c r="K334" s="144"/>
      <c r="L334" s="144"/>
      <c r="M334" s="144"/>
      <c r="N334" s="144"/>
      <c r="O334" s="144"/>
      <c r="S334" s="144"/>
      <c r="T334" s="144"/>
    </row>
    <row r="335" spans="7:20">
      <c r="G335" s="144"/>
      <c r="H335" s="144"/>
      <c r="I335" s="144"/>
      <c r="J335" s="144"/>
      <c r="K335" s="144"/>
      <c r="L335" s="144"/>
      <c r="M335" s="144"/>
      <c r="N335" s="144"/>
      <c r="O335" s="144"/>
      <c r="S335" s="144"/>
      <c r="T335" s="144"/>
    </row>
    <row r="336" spans="7:20">
      <c r="G336" s="144"/>
      <c r="H336" s="144"/>
      <c r="I336" s="144"/>
      <c r="J336" s="144"/>
      <c r="K336" s="144"/>
      <c r="L336" s="144"/>
      <c r="M336" s="144"/>
      <c r="N336" s="144"/>
      <c r="O336" s="144"/>
      <c r="S336" s="144"/>
      <c r="T336" s="144"/>
    </row>
    <row r="337" spans="7:20">
      <c r="G337" s="144"/>
      <c r="H337" s="144"/>
      <c r="I337" s="144"/>
      <c r="J337" s="144"/>
      <c r="K337" s="144"/>
      <c r="L337" s="144"/>
      <c r="M337" s="144"/>
      <c r="N337" s="144"/>
      <c r="O337" s="144"/>
      <c r="S337" s="144"/>
      <c r="T337" s="144"/>
    </row>
    <row r="338" spans="7:20">
      <c r="G338" s="144"/>
      <c r="H338" s="144"/>
      <c r="I338" s="144"/>
      <c r="J338" s="144"/>
      <c r="K338" s="144"/>
      <c r="L338" s="144"/>
      <c r="M338" s="144"/>
      <c r="N338" s="144"/>
      <c r="O338" s="144"/>
      <c r="S338" s="144"/>
      <c r="T338" s="144"/>
    </row>
    <row r="339" spans="7:20">
      <c r="G339" s="144"/>
      <c r="H339" s="144"/>
      <c r="I339" s="144"/>
      <c r="J339" s="144"/>
      <c r="K339" s="144"/>
      <c r="L339" s="144"/>
      <c r="M339" s="144"/>
      <c r="N339" s="144"/>
      <c r="O339" s="144"/>
      <c r="S339" s="144"/>
      <c r="T339" s="144"/>
    </row>
    <row r="340" spans="7:20">
      <c r="G340" s="144"/>
      <c r="H340" s="144"/>
      <c r="I340" s="144"/>
      <c r="J340" s="144"/>
      <c r="K340" s="144"/>
      <c r="L340" s="144"/>
      <c r="M340" s="144"/>
      <c r="N340" s="144"/>
      <c r="O340" s="144"/>
      <c r="S340" s="144"/>
      <c r="T340" s="144"/>
    </row>
    <row r="341" spans="7:20">
      <c r="G341" s="144"/>
      <c r="H341" s="144"/>
      <c r="I341" s="144"/>
      <c r="J341" s="144"/>
      <c r="K341" s="144"/>
      <c r="L341" s="144"/>
      <c r="M341" s="144"/>
      <c r="N341" s="144"/>
      <c r="O341" s="144"/>
      <c r="S341" s="144"/>
      <c r="T341" s="144"/>
    </row>
    <row r="342" spans="7:20">
      <c r="G342" s="144"/>
      <c r="H342" s="144"/>
      <c r="I342" s="144"/>
      <c r="J342" s="144"/>
      <c r="K342" s="144"/>
      <c r="L342" s="144"/>
      <c r="M342" s="144"/>
      <c r="N342" s="144"/>
      <c r="O342" s="144"/>
      <c r="S342" s="144"/>
      <c r="T342" s="144"/>
    </row>
    <row r="343" spans="7:20">
      <c r="G343" s="144"/>
      <c r="H343" s="144"/>
      <c r="I343" s="144"/>
      <c r="J343" s="144"/>
      <c r="K343" s="144"/>
      <c r="L343" s="144"/>
      <c r="M343" s="144"/>
      <c r="N343" s="144"/>
      <c r="O343" s="144"/>
      <c r="S343" s="144"/>
      <c r="T343" s="144"/>
    </row>
    <row r="344" spans="7:20">
      <c r="G344" s="144"/>
      <c r="H344" s="144"/>
      <c r="I344" s="144"/>
      <c r="J344" s="144"/>
      <c r="K344" s="144"/>
      <c r="L344" s="144"/>
      <c r="M344" s="144"/>
      <c r="N344" s="144"/>
      <c r="O344" s="144"/>
      <c r="S344" s="144"/>
      <c r="T344" s="144"/>
    </row>
    <row r="345" spans="7:20">
      <c r="G345" s="144"/>
      <c r="H345" s="144"/>
      <c r="I345" s="144"/>
      <c r="J345" s="144"/>
      <c r="K345" s="144"/>
      <c r="L345" s="144"/>
      <c r="M345" s="144"/>
      <c r="N345" s="144"/>
      <c r="O345" s="144"/>
      <c r="S345" s="144"/>
      <c r="T345" s="144"/>
    </row>
    <row r="346" spans="7:20">
      <c r="G346" s="144"/>
      <c r="H346" s="144"/>
      <c r="I346" s="144"/>
      <c r="J346" s="144"/>
      <c r="K346" s="144"/>
      <c r="L346" s="144"/>
      <c r="M346" s="144"/>
      <c r="N346" s="144"/>
      <c r="O346" s="144"/>
      <c r="S346" s="144"/>
      <c r="T346" s="144"/>
    </row>
    <row r="347" spans="7:20">
      <c r="G347" s="144"/>
      <c r="H347" s="144"/>
      <c r="I347" s="144"/>
      <c r="J347" s="144"/>
      <c r="K347" s="144"/>
      <c r="L347" s="144"/>
      <c r="M347" s="144"/>
      <c r="N347" s="144"/>
      <c r="O347" s="144"/>
      <c r="S347" s="144"/>
      <c r="T347" s="144"/>
    </row>
    <row r="348" spans="7:20">
      <c r="G348" s="144"/>
      <c r="H348" s="144"/>
      <c r="I348" s="144"/>
      <c r="J348" s="144"/>
      <c r="K348" s="144"/>
      <c r="L348" s="144"/>
      <c r="M348" s="144"/>
      <c r="N348" s="144"/>
      <c r="O348" s="144"/>
      <c r="S348" s="144"/>
      <c r="T348" s="144"/>
    </row>
    <row r="349" spans="7:20">
      <c r="G349" s="144"/>
      <c r="H349" s="144"/>
      <c r="I349" s="144"/>
      <c r="J349" s="144"/>
      <c r="K349" s="144"/>
      <c r="L349" s="144"/>
      <c r="M349" s="144"/>
      <c r="N349" s="144"/>
      <c r="O349" s="144"/>
      <c r="S349" s="144"/>
      <c r="T349" s="144"/>
    </row>
    <row r="350" spans="7:20">
      <c r="G350" s="144"/>
      <c r="H350" s="144"/>
      <c r="I350" s="144"/>
      <c r="J350" s="144"/>
      <c r="K350" s="144"/>
      <c r="L350" s="144"/>
      <c r="M350" s="144"/>
      <c r="N350" s="144"/>
      <c r="O350" s="144"/>
      <c r="S350" s="144"/>
      <c r="T350" s="144"/>
    </row>
    <row r="351" spans="7:20">
      <c r="G351" s="144"/>
      <c r="H351" s="144"/>
      <c r="I351" s="144"/>
      <c r="J351" s="144"/>
      <c r="K351" s="144"/>
      <c r="L351" s="144"/>
      <c r="M351" s="144"/>
      <c r="N351" s="144"/>
      <c r="O351" s="144"/>
      <c r="S351" s="144"/>
      <c r="T351" s="144"/>
    </row>
    <row r="352" spans="7:20">
      <c r="G352" s="144"/>
      <c r="H352" s="144"/>
      <c r="I352" s="144"/>
      <c r="J352" s="144"/>
      <c r="K352" s="144"/>
      <c r="L352" s="144"/>
      <c r="M352" s="144"/>
      <c r="N352" s="144"/>
      <c r="O352" s="144"/>
      <c r="S352" s="144"/>
      <c r="T352" s="144"/>
    </row>
    <row r="353" spans="7:20">
      <c r="G353" s="144"/>
      <c r="H353" s="144"/>
      <c r="I353" s="144"/>
      <c r="J353" s="144"/>
      <c r="K353" s="144"/>
      <c r="L353" s="144"/>
      <c r="M353" s="144"/>
      <c r="N353" s="144"/>
      <c r="O353" s="144"/>
      <c r="S353" s="144"/>
      <c r="T353" s="144"/>
    </row>
    <row r="354" spans="7:20">
      <c r="G354" s="144"/>
      <c r="H354" s="144"/>
      <c r="I354" s="144"/>
      <c r="J354" s="144"/>
      <c r="K354" s="144"/>
      <c r="L354" s="144"/>
      <c r="M354" s="144"/>
      <c r="N354" s="144"/>
      <c r="O354" s="144"/>
      <c r="S354" s="144"/>
      <c r="T354" s="144"/>
    </row>
    <row r="355" spans="7:20">
      <c r="G355" s="144"/>
      <c r="H355" s="144"/>
      <c r="I355" s="144"/>
      <c r="J355" s="144"/>
      <c r="K355" s="144"/>
      <c r="L355" s="144"/>
      <c r="M355" s="144"/>
      <c r="N355" s="144"/>
      <c r="O355" s="144"/>
      <c r="S355" s="144"/>
      <c r="T355" s="144"/>
    </row>
    <row r="356" spans="7:20">
      <c r="G356" s="144"/>
      <c r="H356" s="144"/>
      <c r="I356" s="144"/>
      <c r="J356" s="144"/>
      <c r="K356" s="144"/>
      <c r="L356" s="144"/>
      <c r="M356" s="144"/>
      <c r="N356" s="144"/>
      <c r="O356" s="144"/>
      <c r="S356" s="144"/>
      <c r="T356" s="144"/>
    </row>
    <row r="357" spans="7:20">
      <c r="G357" s="144"/>
      <c r="H357" s="144"/>
      <c r="I357" s="144"/>
      <c r="J357" s="144"/>
      <c r="K357" s="144"/>
      <c r="L357" s="144"/>
      <c r="M357" s="144"/>
      <c r="N357" s="144"/>
      <c r="O357" s="144"/>
      <c r="S357" s="144"/>
      <c r="T357" s="144"/>
    </row>
    <row r="358" spans="7:20">
      <c r="G358" s="144"/>
      <c r="H358" s="144"/>
      <c r="I358" s="144"/>
      <c r="J358" s="144"/>
      <c r="K358" s="144"/>
      <c r="L358" s="144"/>
      <c r="M358" s="144"/>
      <c r="N358" s="144"/>
      <c r="O358" s="144"/>
      <c r="S358" s="144"/>
      <c r="T358" s="144"/>
    </row>
    <row r="359" spans="7:20">
      <c r="G359" s="144"/>
      <c r="H359" s="144"/>
      <c r="I359" s="144"/>
      <c r="J359" s="144"/>
      <c r="K359" s="144"/>
      <c r="L359" s="144"/>
      <c r="M359" s="144"/>
      <c r="N359" s="144"/>
      <c r="O359" s="144"/>
      <c r="S359" s="144"/>
      <c r="T359" s="144"/>
    </row>
    <row r="360" spans="7:20">
      <c r="G360" s="144"/>
      <c r="H360" s="144"/>
      <c r="I360" s="144"/>
      <c r="J360" s="144"/>
      <c r="K360" s="144"/>
      <c r="L360" s="144"/>
      <c r="M360" s="144"/>
      <c r="N360" s="144"/>
      <c r="O360" s="144"/>
      <c r="S360" s="144"/>
      <c r="T360" s="144"/>
    </row>
    <row r="361" spans="7:20">
      <c r="G361" s="144"/>
      <c r="H361" s="144"/>
      <c r="I361" s="144"/>
      <c r="J361" s="144"/>
      <c r="K361" s="144"/>
      <c r="L361" s="144"/>
      <c r="M361" s="144"/>
      <c r="N361" s="144"/>
      <c r="O361" s="144"/>
      <c r="S361" s="144"/>
      <c r="T361" s="144"/>
    </row>
    <row r="362" spans="7:20">
      <c r="G362" s="144"/>
      <c r="H362" s="144"/>
      <c r="I362" s="144"/>
      <c r="J362" s="144"/>
      <c r="K362" s="144"/>
      <c r="L362" s="144"/>
      <c r="M362" s="144"/>
      <c r="N362" s="144"/>
      <c r="O362" s="144"/>
      <c r="S362" s="144"/>
      <c r="T362" s="144"/>
    </row>
    <row r="363" spans="7:20">
      <c r="G363" s="144"/>
      <c r="H363" s="144"/>
      <c r="I363" s="144"/>
      <c r="J363" s="144"/>
      <c r="K363" s="144"/>
      <c r="L363" s="144"/>
      <c r="M363" s="144"/>
      <c r="N363" s="144"/>
      <c r="O363" s="144"/>
      <c r="S363" s="144"/>
      <c r="T363" s="144"/>
    </row>
    <row r="364" spans="7:20">
      <c r="G364" s="144"/>
      <c r="H364" s="144"/>
      <c r="I364" s="144"/>
      <c r="J364" s="144"/>
      <c r="K364" s="144"/>
      <c r="L364" s="144"/>
      <c r="M364" s="144"/>
      <c r="N364" s="144"/>
      <c r="O364" s="144"/>
      <c r="S364" s="144"/>
      <c r="T364" s="144"/>
    </row>
    <row r="365" spans="7:20">
      <c r="G365" s="144"/>
      <c r="H365" s="144"/>
      <c r="I365" s="144"/>
      <c r="J365" s="144"/>
      <c r="K365" s="144"/>
      <c r="L365" s="144"/>
      <c r="M365" s="144"/>
      <c r="N365" s="144"/>
      <c r="O365" s="144"/>
      <c r="S365" s="144"/>
      <c r="T365" s="144"/>
    </row>
    <row r="366" spans="7:20">
      <c r="G366" s="144"/>
      <c r="H366" s="144"/>
      <c r="I366" s="144"/>
      <c r="J366" s="144"/>
      <c r="K366" s="144"/>
      <c r="L366" s="144"/>
      <c r="M366" s="144"/>
      <c r="N366" s="144"/>
      <c r="O366" s="144"/>
      <c r="S366" s="144"/>
      <c r="T366" s="144"/>
    </row>
    <row r="367" spans="7:20">
      <c r="G367" s="144"/>
      <c r="H367" s="144"/>
      <c r="I367" s="144"/>
      <c r="J367" s="144"/>
      <c r="K367" s="144"/>
      <c r="L367" s="144"/>
      <c r="M367" s="144"/>
      <c r="N367" s="144"/>
      <c r="O367" s="144"/>
      <c r="S367" s="144"/>
      <c r="T367" s="144"/>
    </row>
    <row r="368" spans="7:20">
      <c r="G368" s="144"/>
      <c r="H368" s="144"/>
      <c r="I368" s="144"/>
      <c r="J368" s="144"/>
      <c r="K368" s="144"/>
      <c r="L368" s="144"/>
      <c r="M368" s="144"/>
      <c r="N368" s="144"/>
      <c r="O368" s="144"/>
      <c r="S368" s="144"/>
      <c r="T368" s="144"/>
    </row>
    <row r="369" spans="7:20">
      <c r="G369" s="144"/>
      <c r="H369" s="144"/>
      <c r="I369" s="144"/>
      <c r="J369" s="144"/>
      <c r="K369" s="144"/>
      <c r="L369" s="144"/>
      <c r="M369" s="144"/>
      <c r="N369" s="144"/>
      <c r="O369" s="144"/>
      <c r="S369" s="144"/>
      <c r="T369" s="144"/>
    </row>
    <row r="370" spans="7:20">
      <c r="G370" s="144"/>
      <c r="H370" s="144"/>
      <c r="I370" s="144"/>
      <c r="J370" s="144"/>
      <c r="K370" s="144"/>
      <c r="L370" s="144"/>
      <c r="M370" s="144"/>
      <c r="N370" s="144"/>
      <c r="O370" s="144"/>
      <c r="S370" s="144"/>
      <c r="T370" s="144"/>
    </row>
    <row r="371" spans="7:20">
      <c r="G371" s="144"/>
      <c r="H371" s="144"/>
      <c r="I371" s="144"/>
      <c r="J371" s="144"/>
      <c r="K371" s="144"/>
      <c r="L371" s="144"/>
      <c r="M371" s="144"/>
      <c r="N371" s="144"/>
      <c r="O371" s="144"/>
      <c r="S371" s="144"/>
      <c r="T371" s="144"/>
    </row>
    <row r="372" spans="7:20">
      <c r="G372" s="144"/>
      <c r="H372" s="144"/>
      <c r="I372" s="144"/>
      <c r="J372" s="144"/>
      <c r="K372" s="144"/>
      <c r="L372" s="144"/>
      <c r="M372" s="144"/>
      <c r="N372" s="144"/>
      <c r="O372" s="144"/>
      <c r="S372" s="144"/>
      <c r="T372" s="144"/>
    </row>
    <row r="373" spans="7:20">
      <c r="G373" s="144"/>
      <c r="H373" s="144"/>
      <c r="I373" s="144"/>
      <c r="J373" s="144"/>
      <c r="K373" s="144"/>
      <c r="L373" s="144"/>
      <c r="M373" s="144"/>
      <c r="N373" s="144"/>
      <c r="O373" s="144"/>
      <c r="S373" s="144"/>
      <c r="T373" s="144"/>
    </row>
    <row r="374" spans="7:20">
      <c r="G374" s="144"/>
      <c r="H374" s="144"/>
      <c r="I374" s="144"/>
      <c r="J374" s="144"/>
      <c r="K374" s="144"/>
      <c r="L374" s="144"/>
      <c r="M374" s="144"/>
      <c r="N374" s="144"/>
      <c r="O374" s="144"/>
      <c r="S374" s="144"/>
      <c r="T374" s="144"/>
    </row>
    <row r="375" spans="7:20">
      <c r="G375" s="144"/>
      <c r="H375" s="144"/>
      <c r="I375" s="144"/>
      <c r="J375" s="144"/>
      <c r="K375" s="144"/>
      <c r="L375" s="144"/>
      <c r="M375" s="144"/>
      <c r="N375" s="144"/>
      <c r="O375" s="144"/>
      <c r="S375" s="144"/>
      <c r="T375" s="144"/>
    </row>
    <row r="376" spans="7:20">
      <c r="G376" s="144"/>
      <c r="H376" s="144"/>
      <c r="I376" s="144"/>
      <c r="J376" s="144"/>
      <c r="K376" s="144"/>
      <c r="L376" s="144"/>
      <c r="M376" s="144"/>
      <c r="N376" s="144"/>
      <c r="O376" s="144"/>
      <c r="S376" s="144"/>
      <c r="T376" s="144"/>
    </row>
    <row r="377" spans="7:20">
      <c r="G377" s="144"/>
      <c r="H377" s="144"/>
      <c r="I377" s="144"/>
      <c r="J377" s="144"/>
      <c r="K377" s="144"/>
      <c r="L377" s="144"/>
      <c r="M377" s="144"/>
      <c r="N377" s="144"/>
      <c r="O377" s="144"/>
      <c r="S377" s="144"/>
      <c r="T377" s="144"/>
    </row>
    <row r="378" spans="7:20">
      <c r="G378" s="144"/>
      <c r="H378" s="144"/>
      <c r="I378" s="144"/>
      <c r="J378" s="144"/>
      <c r="K378" s="144"/>
      <c r="L378" s="144"/>
      <c r="M378" s="144"/>
      <c r="N378" s="144"/>
      <c r="O378" s="144"/>
      <c r="S378" s="144"/>
      <c r="T378" s="144"/>
    </row>
    <row r="379" spans="7:20">
      <c r="G379" s="144"/>
      <c r="H379" s="144"/>
      <c r="I379" s="144"/>
      <c r="J379" s="144"/>
      <c r="K379" s="144"/>
      <c r="L379" s="144"/>
      <c r="M379" s="144"/>
      <c r="N379" s="144"/>
      <c r="O379" s="144"/>
      <c r="S379" s="144"/>
      <c r="T379" s="144"/>
    </row>
    <row r="380" spans="7:20">
      <c r="G380" s="144"/>
      <c r="H380" s="144"/>
      <c r="I380" s="144"/>
      <c r="J380" s="144"/>
      <c r="K380" s="144"/>
      <c r="L380" s="144"/>
      <c r="M380" s="144"/>
      <c r="N380" s="144"/>
      <c r="O380" s="144"/>
      <c r="S380" s="144"/>
      <c r="T380" s="144"/>
    </row>
    <row r="381" spans="7:20">
      <c r="G381" s="144"/>
      <c r="H381" s="144"/>
      <c r="I381" s="144"/>
      <c r="J381" s="144"/>
      <c r="K381" s="144"/>
      <c r="L381" s="144"/>
      <c r="M381" s="144"/>
      <c r="N381" s="144"/>
      <c r="O381" s="144"/>
      <c r="S381" s="144"/>
      <c r="T381" s="144"/>
    </row>
    <row r="382" spans="7:20">
      <c r="G382" s="144"/>
      <c r="H382" s="144"/>
      <c r="I382" s="144"/>
      <c r="J382" s="144"/>
      <c r="K382" s="144"/>
      <c r="L382" s="144"/>
      <c r="M382" s="144"/>
      <c r="N382" s="144"/>
      <c r="O382" s="144"/>
      <c r="S382" s="144"/>
      <c r="T382" s="144"/>
    </row>
    <row r="383" spans="7:20">
      <c r="G383" s="144"/>
      <c r="H383" s="144"/>
      <c r="I383" s="144"/>
      <c r="J383" s="144"/>
      <c r="K383" s="144"/>
      <c r="L383" s="144"/>
      <c r="M383" s="144"/>
      <c r="N383" s="144"/>
      <c r="O383" s="144"/>
      <c r="S383" s="144"/>
      <c r="T383" s="144"/>
    </row>
    <row r="384" spans="7:20">
      <c r="G384" s="144"/>
      <c r="H384" s="144"/>
      <c r="I384" s="144"/>
      <c r="J384" s="144"/>
      <c r="K384" s="144"/>
      <c r="L384" s="144"/>
      <c r="M384" s="144"/>
      <c r="N384" s="144"/>
      <c r="O384" s="144"/>
      <c r="S384" s="144"/>
      <c r="T384" s="144"/>
    </row>
    <row r="385" spans="7:20">
      <c r="G385" s="144"/>
      <c r="H385" s="144"/>
      <c r="I385" s="144"/>
      <c r="J385" s="144"/>
      <c r="K385" s="144"/>
      <c r="L385" s="144"/>
      <c r="M385" s="144"/>
      <c r="N385" s="144"/>
      <c r="O385" s="144"/>
      <c r="S385" s="144"/>
      <c r="T385" s="144"/>
    </row>
    <row r="386" spans="7:20">
      <c r="G386" s="144"/>
      <c r="H386" s="144"/>
      <c r="I386" s="144"/>
      <c r="J386" s="144"/>
      <c r="K386" s="144"/>
      <c r="L386" s="144"/>
      <c r="M386" s="144"/>
      <c r="N386" s="144"/>
      <c r="O386" s="144"/>
      <c r="S386" s="144"/>
      <c r="T386" s="144"/>
    </row>
    <row r="387" spans="7:20">
      <c r="G387" s="144"/>
      <c r="H387" s="144"/>
      <c r="I387" s="144"/>
      <c r="J387" s="144"/>
      <c r="K387" s="144"/>
      <c r="L387" s="144"/>
      <c r="M387" s="144"/>
      <c r="N387" s="144"/>
      <c r="O387" s="144"/>
      <c r="S387" s="144"/>
      <c r="T387" s="144"/>
    </row>
    <row r="388" spans="7:20">
      <c r="G388" s="144"/>
      <c r="H388" s="144"/>
      <c r="I388" s="144"/>
      <c r="J388" s="144"/>
      <c r="K388" s="144"/>
      <c r="L388" s="144"/>
      <c r="M388" s="144"/>
      <c r="N388" s="144"/>
      <c r="O388" s="144"/>
      <c r="S388" s="144"/>
      <c r="T388" s="144"/>
    </row>
    <row r="389" spans="7:20">
      <c r="G389" s="144"/>
      <c r="H389" s="144"/>
      <c r="I389" s="144"/>
      <c r="J389" s="144"/>
      <c r="K389" s="144"/>
      <c r="L389" s="144"/>
      <c r="M389" s="144"/>
      <c r="N389" s="144"/>
      <c r="O389" s="144"/>
      <c r="S389" s="144"/>
      <c r="T389" s="144"/>
    </row>
    <row r="390" spans="7:20">
      <c r="G390" s="144"/>
      <c r="H390" s="144"/>
      <c r="I390" s="144"/>
      <c r="J390" s="144"/>
      <c r="K390" s="144"/>
      <c r="L390" s="144"/>
      <c r="M390" s="144"/>
      <c r="N390" s="144"/>
      <c r="O390" s="144"/>
      <c r="S390" s="144"/>
      <c r="T390" s="144"/>
    </row>
    <row r="391" spans="7:20">
      <c r="G391" s="144"/>
      <c r="H391" s="144"/>
      <c r="I391" s="144"/>
      <c r="J391" s="144"/>
      <c r="K391" s="144"/>
      <c r="L391" s="144"/>
      <c r="M391" s="144"/>
      <c r="N391" s="144"/>
      <c r="O391" s="144"/>
      <c r="S391" s="144"/>
      <c r="T391" s="144"/>
    </row>
    <row r="392" spans="7:20">
      <c r="G392" s="144"/>
      <c r="H392" s="144"/>
      <c r="I392" s="144"/>
      <c r="J392" s="144"/>
      <c r="K392" s="144"/>
      <c r="L392" s="144"/>
      <c r="M392" s="144"/>
      <c r="N392" s="144"/>
      <c r="O392" s="144"/>
      <c r="S392" s="144"/>
      <c r="T392" s="144"/>
    </row>
    <row r="393" spans="7:20">
      <c r="G393" s="144"/>
      <c r="H393" s="144"/>
      <c r="I393" s="144"/>
      <c r="J393" s="144"/>
      <c r="K393" s="144"/>
      <c r="L393" s="144"/>
      <c r="M393" s="144"/>
      <c r="N393" s="144"/>
      <c r="O393" s="144"/>
      <c r="S393" s="144"/>
      <c r="T393" s="144"/>
    </row>
    <row r="394" spans="7:20">
      <c r="G394" s="144"/>
      <c r="H394" s="144"/>
      <c r="I394" s="144"/>
      <c r="J394" s="144"/>
      <c r="K394" s="144"/>
      <c r="L394" s="144"/>
      <c r="M394" s="144"/>
      <c r="N394" s="144"/>
      <c r="O394" s="144"/>
      <c r="S394" s="144"/>
      <c r="T394" s="144"/>
    </row>
    <row r="395" spans="7:20">
      <c r="G395" s="144"/>
      <c r="H395" s="144"/>
      <c r="I395" s="144"/>
      <c r="J395" s="144"/>
      <c r="K395" s="144"/>
      <c r="L395" s="144"/>
      <c r="M395" s="144"/>
      <c r="N395" s="144"/>
      <c r="O395" s="144"/>
      <c r="S395" s="144"/>
      <c r="T395" s="144"/>
    </row>
    <row r="396" spans="7:20">
      <c r="G396" s="144"/>
      <c r="H396" s="144"/>
      <c r="I396" s="144"/>
      <c r="J396" s="144"/>
      <c r="K396" s="144"/>
      <c r="L396" s="144"/>
      <c r="M396" s="144"/>
      <c r="N396" s="144"/>
      <c r="O396" s="144"/>
      <c r="S396" s="144"/>
      <c r="T396" s="144"/>
    </row>
    <row r="397" spans="7:20">
      <c r="G397" s="144"/>
      <c r="H397" s="144"/>
      <c r="I397" s="144"/>
      <c r="J397" s="144"/>
      <c r="K397" s="144"/>
      <c r="L397" s="144"/>
      <c r="M397" s="144"/>
      <c r="N397" s="144"/>
      <c r="O397" s="144"/>
      <c r="S397" s="144"/>
      <c r="T397" s="144"/>
    </row>
    <row r="398" spans="7:20">
      <c r="G398" s="144"/>
      <c r="H398" s="144"/>
      <c r="I398" s="144"/>
      <c r="J398" s="144"/>
      <c r="K398" s="144"/>
      <c r="L398" s="144"/>
      <c r="M398" s="144"/>
      <c r="N398" s="144"/>
      <c r="O398" s="144"/>
      <c r="S398" s="144"/>
      <c r="T398" s="144"/>
    </row>
    <row r="399" spans="7:20">
      <c r="G399" s="144"/>
      <c r="H399" s="144"/>
      <c r="I399" s="144"/>
      <c r="J399" s="144"/>
      <c r="K399" s="144"/>
      <c r="L399" s="144"/>
      <c r="M399" s="144"/>
      <c r="N399" s="144"/>
      <c r="O399" s="144"/>
      <c r="S399" s="144"/>
      <c r="T399" s="144"/>
    </row>
    <row r="400" spans="7:20">
      <c r="G400" s="144"/>
      <c r="H400" s="144"/>
      <c r="I400" s="144"/>
      <c r="J400" s="144"/>
      <c r="K400" s="144"/>
      <c r="L400" s="144"/>
      <c r="M400" s="144"/>
      <c r="N400" s="144"/>
      <c r="O400" s="144"/>
      <c r="S400" s="144"/>
      <c r="T400" s="144"/>
    </row>
    <row r="401" spans="7:20">
      <c r="G401" s="144"/>
      <c r="H401" s="144"/>
      <c r="I401" s="144"/>
      <c r="J401" s="144"/>
      <c r="K401" s="144"/>
      <c r="L401" s="144"/>
      <c r="M401" s="144"/>
      <c r="N401" s="144"/>
      <c r="O401" s="144"/>
      <c r="S401" s="144"/>
      <c r="T401" s="144"/>
    </row>
    <row r="402" spans="7:20">
      <c r="G402" s="144"/>
      <c r="H402" s="144"/>
      <c r="I402" s="144"/>
      <c r="J402" s="144"/>
      <c r="K402" s="144"/>
      <c r="L402" s="144"/>
      <c r="M402" s="144"/>
      <c r="N402" s="144"/>
      <c r="O402" s="144"/>
      <c r="S402" s="144"/>
      <c r="T402" s="144"/>
    </row>
    <row r="403" spans="7:20">
      <c r="G403" s="144"/>
      <c r="H403" s="144"/>
      <c r="I403" s="144"/>
      <c r="J403" s="144"/>
      <c r="K403" s="144"/>
      <c r="L403" s="144"/>
      <c r="M403" s="144"/>
      <c r="N403" s="144"/>
      <c r="O403" s="144"/>
      <c r="S403" s="144"/>
      <c r="T403" s="144"/>
    </row>
    <row r="404" spans="7:20">
      <c r="G404" s="144"/>
      <c r="H404" s="144"/>
      <c r="I404" s="144"/>
      <c r="J404" s="144"/>
      <c r="K404" s="144"/>
      <c r="L404" s="144"/>
      <c r="M404" s="144"/>
      <c r="N404" s="144"/>
      <c r="O404" s="144"/>
      <c r="S404" s="144"/>
      <c r="T404" s="144"/>
    </row>
    <row r="405" spans="7:20">
      <c r="G405" s="144"/>
      <c r="H405" s="144"/>
      <c r="I405" s="144"/>
      <c r="J405" s="144"/>
      <c r="K405" s="144"/>
      <c r="L405" s="144"/>
      <c r="M405" s="144"/>
      <c r="N405" s="144"/>
      <c r="O405" s="144"/>
      <c r="S405" s="144"/>
      <c r="T405" s="144"/>
    </row>
    <row r="406" spans="7:20">
      <c r="G406" s="144"/>
      <c r="H406" s="144"/>
      <c r="I406" s="144"/>
      <c r="J406" s="144"/>
      <c r="K406" s="144"/>
      <c r="L406" s="144"/>
      <c r="M406" s="144"/>
      <c r="N406" s="144"/>
      <c r="O406" s="144"/>
      <c r="S406" s="144"/>
      <c r="T406" s="144"/>
    </row>
    <row r="407" spans="7:20">
      <c r="G407" s="144"/>
      <c r="H407" s="144"/>
      <c r="I407" s="144"/>
      <c r="J407" s="144"/>
      <c r="K407" s="144"/>
      <c r="L407" s="144"/>
      <c r="M407" s="144"/>
      <c r="N407" s="144"/>
      <c r="O407" s="144"/>
      <c r="S407" s="144"/>
      <c r="T407" s="144"/>
    </row>
    <row r="408" spans="7:20">
      <c r="G408" s="144"/>
      <c r="H408" s="144"/>
      <c r="I408" s="144"/>
      <c r="J408" s="144"/>
      <c r="K408" s="144"/>
      <c r="L408" s="144"/>
      <c r="M408" s="144"/>
      <c r="N408" s="144"/>
      <c r="O408" s="144"/>
      <c r="S408" s="144"/>
      <c r="T408" s="144"/>
    </row>
    <row r="409" spans="7:20">
      <c r="G409" s="144"/>
      <c r="H409" s="144"/>
      <c r="I409" s="144"/>
      <c r="J409" s="144"/>
      <c r="K409" s="144"/>
      <c r="L409" s="144"/>
      <c r="M409" s="144"/>
      <c r="N409" s="144"/>
      <c r="O409" s="144"/>
      <c r="S409" s="144"/>
      <c r="T409" s="144"/>
    </row>
    <row r="410" spans="7:20">
      <c r="G410" s="144"/>
      <c r="H410" s="144"/>
      <c r="I410" s="144"/>
      <c r="J410" s="144"/>
      <c r="K410" s="144"/>
      <c r="L410" s="144"/>
      <c r="M410" s="144"/>
      <c r="N410" s="144"/>
      <c r="O410" s="144"/>
      <c r="S410" s="144"/>
      <c r="T410" s="144"/>
    </row>
    <row r="411" spans="7:20">
      <c r="G411" s="144"/>
      <c r="H411" s="144"/>
      <c r="I411" s="144"/>
      <c r="J411" s="144"/>
      <c r="K411" s="144"/>
      <c r="L411" s="144"/>
      <c r="M411" s="144"/>
      <c r="N411" s="144"/>
      <c r="O411" s="144"/>
      <c r="S411" s="144"/>
      <c r="T411" s="144"/>
    </row>
    <row r="412" spans="7:20">
      <c r="G412" s="144"/>
      <c r="H412" s="144"/>
      <c r="I412" s="144"/>
      <c r="J412" s="144"/>
      <c r="K412" s="144"/>
      <c r="L412" s="144"/>
      <c r="M412" s="144"/>
      <c r="N412" s="144"/>
      <c r="O412" s="144"/>
      <c r="S412" s="144"/>
      <c r="T412" s="144"/>
    </row>
    <row r="413" spans="7:20">
      <c r="G413" s="144"/>
      <c r="H413" s="144"/>
      <c r="I413" s="144"/>
      <c r="J413" s="144"/>
      <c r="K413" s="144"/>
      <c r="L413" s="144"/>
      <c r="M413" s="144"/>
      <c r="N413" s="144"/>
      <c r="O413" s="144"/>
      <c r="S413" s="144"/>
      <c r="T413" s="144"/>
    </row>
    <row r="414" spans="7:20">
      <c r="G414" s="144"/>
      <c r="H414" s="144"/>
      <c r="I414" s="144"/>
      <c r="J414" s="144"/>
      <c r="K414" s="144"/>
      <c r="L414" s="144"/>
      <c r="M414" s="144"/>
      <c r="N414" s="144"/>
      <c r="O414" s="144"/>
      <c r="S414" s="144"/>
      <c r="T414" s="144"/>
    </row>
    <row r="415" spans="7:20">
      <c r="G415" s="144"/>
      <c r="H415" s="144"/>
      <c r="I415" s="144"/>
      <c r="J415" s="144"/>
      <c r="K415" s="144"/>
      <c r="L415" s="144"/>
      <c r="M415" s="144"/>
      <c r="N415" s="144"/>
      <c r="O415" s="144"/>
      <c r="S415" s="144"/>
      <c r="T415" s="144"/>
    </row>
    <row r="416" spans="7:20">
      <c r="G416" s="144"/>
      <c r="H416" s="144"/>
      <c r="I416" s="144"/>
      <c r="J416" s="144"/>
      <c r="K416" s="144"/>
      <c r="L416" s="144"/>
      <c r="M416" s="144"/>
      <c r="N416" s="144"/>
      <c r="O416" s="144"/>
      <c r="S416" s="144"/>
      <c r="T416" s="144"/>
    </row>
    <row r="417" spans="7:20">
      <c r="G417" s="144"/>
      <c r="H417" s="144"/>
      <c r="I417" s="144"/>
      <c r="J417" s="144"/>
      <c r="K417" s="144"/>
      <c r="L417" s="144"/>
      <c r="M417" s="144"/>
      <c r="N417" s="144"/>
      <c r="O417" s="144"/>
      <c r="S417" s="144"/>
      <c r="T417" s="144"/>
    </row>
    <row r="418" spans="7:20">
      <c r="G418" s="144"/>
      <c r="H418" s="144"/>
      <c r="I418" s="144"/>
      <c r="J418" s="144"/>
      <c r="K418" s="144"/>
      <c r="L418" s="144"/>
      <c r="M418" s="144"/>
      <c r="N418" s="144"/>
      <c r="O418" s="144"/>
      <c r="S418" s="144"/>
      <c r="T418" s="144"/>
    </row>
    <row r="419" spans="7:20">
      <c r="G419" s="144"/>
      <c r="H419" s="144"/>
      <c r="I419" s="144"/>
      <c r="J419" s="144"/>
      <c r="K419" s="144"/>
      <c r="L419" s="144"/>
      <c r="M419" s="144"/>
      <c r="N419" s="144"/>
      <c r="O419" s="144"/>
      <c r="S419" s="144"/>
      <c r="T419" s="144"/>
    </row>
    <row r="420" spans="7:20">
      <c r="G420" s="144"/>
      <c r="H420" s="144"/>
      <c r="I420" s="144"/>
      <c r="J420" s="144"/>
      <c r="K420" s="144"/>
      <c r="L420" s="144"/>
      <c r="M420" s="144"/>
      <c r="N420" s="144"/>
      <c r="O420" s="144"/>
      <c r="S420" s="144"/>
      <c r="T420" s="144"/>
    </row>
    <row r="421" spans="7:20">
      <c r="G421" s="144"/>
      <c r="H421" s="144"/>
      <c r="I421" s="144"/>
      <c r="J421" s="144"/>
      <c r="K421" s="144"/>
      <c r="L421" s="144"/>
      <c r="M421" s="144"/>
      <c r="N421" s="144"/>
      <c r="O421" s="144"/>
      <c r="S421" s="144"/>
      <c r="T421" s="144"/>
    </row>
    <row r="422" spans="7:20">
      <c r="G422" s="144"/>
      <c r="H422" s="144"/>
      <c r="I422" s="144"/>
      <c r="J422" s="144"/>
      <c r="K422" s="144"/>
      <c r="L422" s="144"/>
      <c r="M422" s="144"/>
      <c r="N422" s="144"/>
      <c r="O422" s="144"/>
      <c r="S422" s="144"/>
      <c r="T422" s="144"/>
    </row>
    <row r="423" spans="7:20">
      <c r="G423" s="144"/>
      <c r="H423" s="144"/>
      <c r="I423" s="144"/>
      <c r="J423" s="144"/>
      <c r="K423" s="144"/>
      <c r="L423" s="144"/>
      <c r="M423" s="144"/>
      <c r="N423" s="144"/>
      <c r="O423" s="144"/>
      <c r="S423" s="144"/>
      <c r="T423" s="144"/>
    </row>
    <row r="424" spans="7:20">
      <c r="G424" s="144"/>
      <c r="H424" s="144"/>
      <c r="I424" s="144"/>
      <c r="J424" s="144"/>
      <c r="K424" s="144"/>
      <c r="L424" s="144"/>
      <c r="M424" s="144"/>
      <c r="N424" s="144"/>
      <c r="O424" s="144"/>
      <c r="S424" s="144"/>
      <c r="T424" s="144"/>
    </row>
    <row r="425" spans="7:20">
      <c r="G425" s="144"/>
      <c r="H425" s="144"/>
      <c r="I425" s="144"/>
      <c r="J425" s="144"/>
      <c r="K425" s="144"/>
      <c r="L425" s="144"/>
      <c r="M425" s="144"/>
      <c r="N425" s="144"/>
      <c r="O425" s="144"/>
      <c r="S425" s="144"/>
      <c r="T425" s="144"/>
    </row>
    <row r="426" spans="7:20">
      <c r="G426" s="144"/>
      <c r="H426" s="144"/>
      <c r="I426" s="144"/>
      <c r="J426" s="144"/>
      <c r="K426" s="144"/>
      <c r="L426" s="144"/>
      <c r="M426" s="144"/>
      <c r="N426" s="144"/>
      <c r="O426" s="144"/>
      <c r="S426" s="144"/>
      <c r="T426" s="144"/>
    </row>
    <row r="427" spans="7:20">
      <c r="G427" s="144"/>
      <c r="H427" s="144"/>
      <c r="I427" s="144"/>
      <c r="J427" s="144"/>
      <c r="K427" s="144"/>
      <c r="L427" s="144"/>
      <c r="M427" s="144"/>
      <c r="N427" s="144"/>
      <c r="O427" s="144"/>
      <c r="S427" s="144"/>
      <c r="T427" s="144"/>
    </row>
    <row r="428" spans="7:20">
      <c r="G428" s="144"/>
      <c r="H428" s="144"/>
      <c r="I428" s="144"/>
      <c r="J428" s="144"/>
      <c r="K428" s="144"/>
      <c r="L428" s="144"/>
      <c r="M428" s="144"/>
      <c r="N428" s="144"/>
      <c r="O428" s="144"/>
      <c r="S428" s="144"/>
      <c r="T428" s="144"/>
    </row>
    <row r="429" spans="7:20">
      <c r="G429" s="144"/>
      <c r="H429" s="144"/>
      <c r="I429" s="144"/>
      <c r="J429" s="144"/>
      <c r="K429" s="144"/>
      <c r="L429" s="144"/>
      <c r="M429" s="144"/>
      <c r="N429" s="144"/>
      <c r="O429" s="144"/>
      <c r="S429" s="144"/>
      <c r="T429" s="144"/>
    </row>
    <row r="430" spans="7:20">
      <c r="G430" s="144"/>
      <c r="H430" s="144"/>
      <c r="I430" s="144"/>
      <c r="J430" s="144"/>
      <c r="K430" s="144"/>
      <c r="L430" s="144"/>
      <c r="M430" s="144"/>
      <c r="N430" s="144"/>
      <c r="O430" s="144"/>
      <c r="S430" s="144"/>
      <c r="T430" s="144"/>
    </row>
    <row r="431" spans="7:20">
      <c r="G431" s="144"/>
      <c r="H431" s="144"/>
      <c r="I431" s="144"/>
      <c r="J431" s="144"/>
      <c r="K431" s="144"/>
      <c r="L431" s="144"/>
      <c r="M431" s="144"/>
      <c r="N431" s="144"/>
      <c r="O431" s="144"/>
      <c r="S431" s="144"/>
      <c r="T431" s="144"/>
    </row>
    <row r="432" spans="7:20">
      <c r="G432" s="144"/>
      <c r="H432" s="144"/>
      <c r="I432" s="144"/>
      <c r="J432" s="144"/>
      <c r="K432" s="144"/>
      <c r="L432" s="144"/>
      <c r="M432" s="144"/>
      <c r="N432" s="144"/>
      <c r="O432" s="144"/>
      <c r="S432" s="144"/>
      <c r="T432" s="144"/>
    </row>
    <row r="433" spans="7:20">
      <c r="G433" s="144"/>
      <c r="H433" s="144"/>
      <c r="I433" s="144"/>
      <c r="J433" s="144"/>
      <c r="K433" s="144"/>
      <c r="L433" s="144"/>
      <c r="M433" s="144"/>
      <c r="N433" s="144"/>
      <c r="O433" s="144"/>
      <c r="S433" s="144"/>
      <c r="T433" s="144"/>
    </row>
    <row r="434" spans="7:20">
      <c r="G434" s="144"/>
      <c r="H434" s="144"/>
      <c r="I434" s="144"/>
      <c r="J434" s="144"/>
      <c r="K434" s="144"/>
      <c r="L434" s="144"/>
      <c r="M434" s="144"/>
      <c r="N434" s="144"/>
      <c r="O434" s="144"/>
      <c r="S434" s="144"/>
      <c r="T434" s="144"/>
    </row>
    <row r="435" spans="7:20">
      <c r="G435" s="144"/>
      <c r="H435" s="144"/>
      <c r="I435" s="144"/>
      <c r="J435" s="144"/>
      <c r="K435" s="144"/>
      <c r="L435" s="144"/>
      <c r="M435" s="144"/>
      <c r="N435" s="144"/>
      <c r="O435" s="144"/>
      <c r="S435" s="144"/>
      <c r="T435" s="144"/>
    </row>
    <row r="436" spans="7:20">
      <c r="G436" s="144"/>
      <c r="H436" s="144"/>
      <c r="I436" s="144"/>
      <c r="J436" s="144"/>
      <c r="K436" s="144"/>
      <c r="L436" s="144"/>
      <c r="M436" s="144"/>
      <c r="N436" s="144"/>
      <c r="O436" s="144"/>
      <c r="S436" s="144"/>
      <c r="T436" s="144"/>
    </row>
    <row r="437" spans="7:20">
      <c r="G437" s="144"/>
      <c r="H437" s="144"/>
      <c r="I437" s="144"/>
      <c r="J437" s="144"/>
      <c r="K437" s="144"/>
      <c r="L437" s="144"/>
      <c r="M437" s="144"/>
      <c r="N437" s="144"/>
      <c r="O437" s="144"/>
      <c r="S437" s="144"/>
      <c r="T437" s="144"/>
    </row>
    <row r="438" spans="7:20">
      <c r="G438" s="144"/>
      <c r="H438" s="144"/>
      <c r="I438" s="144"/>
      <c r="J438" s="144"/>
      <c r="K438" s="144"/>
      <c r="L438" s="144"/>
      <c r="M438" s="144"/>
      <c r="N438" s="144"/>
      <c r="O438" s="144"/>
      <c r="S438" s="144"/>
      <c r="T438" s="144"/>
    </row>
    <row r="439" spans="7:20">
      <c r="G439" s="144"/>
      <c r="H439" s="144"/>
      <c r="I439" s="144"/>
      <c r="J439" s="144"/>
      <c r="K439" s="144"/>
      <c r="L439" s="144"/>
      <c r="M439" s="144"/>
      <c r="N439" s="144"/>
      <c r="O439" s="144"/>
      <c r="S439" s="144"/>
      <c r="T439" s="144"/>
    </row>
    <row r="440" spans="7:20">
      <c r="G440" s="144"/>
      <c r="H440" s="144"/>
      <c r="I440" s="144"/>
      <c r="J440" s="144"/>
      <c r="K440" s="144"/>
      <c r="L440" s="144"/>
      <c r="M440" s="144"/>
      <c r="N440" s="144"/>
      <c r="O440" s="144"/>
      <c r="S440" s="144"/>
      <c r="T440" s="144"/>
    </row>
    <row r="441" spans="7:20">
      <c r="G441" s="144"/>
      <c r="H441" s="144"/>
      <c r="I441" s="144"/>
      <c r="J441" s="144"/>
      <c r="K441" s="144"/>
      <c r="L441" s="144"/>
      <c r="M441" s="144"/>
      <c r="N441" s="144"/>
      <c r="O441" s="144"/>
      <c r="S441" s="144"/>
      <c r="T441" s="144"/>
    </row>
    <row r="442" spans="7:20">
      <c r="G442" s="144"/>
      <c r="H442" s="144"/>
      <c r="I442" s="144"/>
      <c r="J442" s="144"/>
      <c r="K442" s="144"/>
      <c r="L442" s="144"/>
      <c r="M442" s="144"/>
      <c r="N442" s="144"/>
      <c r="O442" s="144"/>
      <c r="S442" s="144"/>
      <c r="T442" s="144"/>
    </row>
    <row r="443" spans="7:20">
      <c r="G443" s="144"/>
      <c r="H443" s="144"/>
      <c r="I443" s="144"/>
      <c r="J443" s="144"/>
      <c r="K443" s="144"/>
      <c r="L443" s="144"/>
      <c r="M443" s="144"/>
      <c r="N443" s="144"/>
      <c r="O443" s="144"/>
      <c r="S443" s="144"/>
      <c r="T443" s="144"/>
    </row>
    <row r="444" spans="7:20">
      <c r="G444" s="144"/>
      <c r="H444" s="144"/>
      <c r="I444" s="144"/>
      <c r="J444" s="144"/>
      <c r="K444" s="144"/>
      <c r="L444" s="144"/>
      <c r="M444" s="144"/>
      <c r="N444" s="144"/>
      <c r="O444" s="144"/>
      <c r="S444" s="144"/>
      <c r="T444" s="144"/>
    </row>
    <row r="445" spans="7:20">
      <c r="G445" s="144"/>
      <c r="H445" s="144"/>
      <c r="I445" s="144"/>
      <c r="J445" s="144"/>
      <c r="K445" s="144"/>
      <c r="L445" s="144"/>
      <c r="M445" s="144"/>
      <c r="N445" s="144"/>
      <c r="O445" s="144"/>
      <c r="S445" s="144"/>
      <c r="T445" s="144"/>
    </row>
    <row r="446" spans="7:20">
      <c r="G446" s="144"/>
      <c r="H446" s="144"/>
      <c r="I446" s="144"/>
      <c r="J446" s="144"/>
      <c r="K446" s="144"/>
      <c r="L446" s="144"/>
      <c r="M446" s="144"/>
      <c r="N446" s="144"/>
      <c r="O446" s="144"/>
      <c r="S446" s="144"/>
      <c r="T446" s="144"/>
    </row>
    <row r="447" spans="7:20">
      <c r="G447" s="144"/>
      <c r="H447" s="144"/>
      <c r="I447" s="144"/>
      <c r="J447" s="144"/>
      <c r="K447" s="144"/>
      <c r="L447" s="144"/>
      <c r="M447" s="144"/>
      <c r="N447" s="144"/>
      <c r="O447" s="144"/>
      <c r="S447" s="144"/>
      <c r="T447" s="144"/>
    </row>
    <row r="448" spans="7:20">
      <c r="G448" s="144"/>
      <c r="H448" s="144"/>
      <c r="I448" s="144"/>
      <c r="J448" s="144"/>
      <c r="K448" s="144"/>
      <c r="L448" s="144"/>
      <c r="M448" s="144"/>
      <c r="N448" s="144"/>
      <c r="O448" s="144"/>
      <c r="S448" s="144"/>
      <c r="T448" s="144"/>
    </row>
    <row r="449" spans="7:20">
      <c r="G449" s="144"/>
      <c r="H449" s="144"/>
      <c r="I449" s="144"/>
      <c r="J449" s="144"/>
      <c r="K449" s="144"/>
      <c r="L449" s="144"/>
      <c r="M449" s="144"/>
      <c r="N449" s="144"/>
      <c r="O449" s="144"/>
      <c r="S449" s="144"/>
      <c r="T449" s="144"/>
    </row>
    <row r="450" spans="7:20">
      <c r="G450" s="144"/>
      <c r="H450" s="144"/>
      <c r="I450" s="144"/>
      <c r="J450" s="144"/>
      <c r="K450" s="144"/>
      <c r="L450" s="144"/>
      <c r="M450" s="144"/>
      <c r="N450" s="144"/>
      <c r="O450" s="144"/>
      <c r="S450" s="144"/>
      <c r="T450" s="144"/>
    </row>
    <row r="451" spans="7:20">
      <c r="G451" s="144"/>
      <c r="H451" s="144"/>
      <c r="I451" s="144"/>
      <c r="J451" s="144"/>
      <c r="K451" s="144"/>
      <c r="L451" s="144"/>
      <c r="M451" s="144"/>
      <c r="N451" s="144"/>
      <c r="O451" s="144"/>
      <c r="S451" s="144"/>
      <c r="T451" s="144"/>
    </row>
    <row r="452" spans="7:20">
      <c r="G452" s="144"/>
      <c r="H452" s="144"/>
      <c r="I452" s="144"/>
      <c r="J452" s="144"/>
      <c r="K452" s="144"/>
      <c r="L452" s="144"/>
      <c r="M452" s="144"/>
      <c r="N452" s="144"/>
      <c r="O452" s="144"/>
      <c r="S452" s="144"/>
      <c r="T452" s="144"/>
    </row>
    <row r="453" spans="7:20">
      <c r="G453" s="144"/>
      <c r="H453" s="144"/>
      <c r="I453" s="144"/>
      <c r="J453" s="144"/>
      <c r="K453" s="144"/>
      <c r="L453" s="144"/>
      <c r="M453" s="144"/>
      <c r="N453" s="144"/>
      <c r="O453" s="144"/>
      <c r="S453" s="144"/>
      <c r="T453" s="144"/>
    </row>
    <row r="454" spans="7:20">
      <c r="G454" s="144"/>
      <c r="H454" s="144"/>
      <c r="I454" s="144"/>
      <c r="J454" s="144"/>
      <c r="K454" s="144"/>
      <c r="L454" s="144"/>
      <c r="M454" s="144"/>
      <c r="N454" s="144"/>
      <c r="O454" s="144"/>
      <c r="S454" s="144"/>
      <c r="T454" s="144"/>
    </row>
    <row r="455" spans="7:20">
      <c r="G455" s="144"/>
      <c r="H455" s="144"/>
      <c r="I455" s="144"/>
      <c r="J455" s="144"/>
      <c r="K455" s="144"/>
      <c r="L455" s="144"/>
      <c r="M455" s="144"/>
      <c r="N455" s="144"/>
      <c r="O455" s="144"/>
      <c r="S455" s="144"/>
      <c r="T455" s="144"/>
    </row>
    <row r="456" spans="7:20">
      <c r="G456" s="144"/>
      <c r="H456" s="144"/>
      <c r="I456" s="144"/>
      <c r="J456" s="144"/>
      <c r="K456" s="144"/>
      <c r="L456" s="144"/>
      <c r="M456" s="144"/>
      <c r="N456" s="144"/>
      <c r="O456" s="144"/>
      <c r="S456" s="144"/>
      <c r="T456" s="144"/>
    </row>
    <row r="457" spans="7:20">
      <c r="G457" s="144"/>
      <c r="H457" s="144"/>
      <c r="I457" s="144"/>
      <c r="J457" s="144"/>
      <c r="K457" s="144"/>
      <c r="L457" s="144"/>
      <c r="M457" s="144"/>
      <c r="N457" s="144"/>
      <c r="O457" s="144"/>
      <c r="S457" s="144"/>
      <c r="T457" s="144"/>
    </row>
    <row r="458" spans="7:20">
      <c r="G458" s="144"/>
      <c r="H458" s="144"/>
      <c r="I458" s="144"/>
      <c r="J458" s="144"/>
      <c r="K458" s="144"/>
      <c r="L458" s="144"/>
      <c r="M458" s="144"/>
      <c r="N458" s="144"/>
      <c r="O458" s="144"/>
      <c r="S458" s="144"/>
      <c r="T458" s="144"/>
    </row>
    <row r="459" spans="7:20">
      <c r="G459" s="144"/>
      <c r="H459" s="144"/>
      <c r="I459" s="144"/>
      <c r="J459" s="144"/>
      <c r="K459" s="144"/>
      <c r="L459" s="144"/>
      <c r="M459" s="144"/>
      <c r="N459" s="144"/>
      <c r="O459" s="144"/>
      <c r="S459" s="144"/>
      <c r="T459" s="144"/>
    </row>
    <row r="460" spans="7:20">
      <c r="G460" s="144"/>
      <c r="H460" s="144"/>
      <c r="I460" s="144"/>
      <c r="J460" s="144"/>
      <c r="K460" s="144"/>
      <c r="L460" s="144"/>
      <c r="M460" s="144"/>
      <c r="N460" s="144"/>
      <c r="O460" s="144"/>
      <c r="S460" s="144"/>
      <c r="T460" s="144"/>
    </row>
    <row r="461" spans="7:20">
      <c r="G461" s="144"/>
      <c r="H461" s="144"/>
      <c r="I461" s="144"/>
      <c r="J461" s="144"/>
      <c r="K461" s="144"/>
      <c r="L461" s="144"/>
      <c r="M461" s="144"/>
      <c r="N461" s="144"/>
      <c r="O461" s="144"/>
      <c r="S461" s="144"/>
      <c r="T461" s="144"/>
    </row>
    <row r="462" spans="7:20">
      <c r="G462" s="144"/>
      <c r="H462" s="144"/>
      <c r="I462" s="144"/>
      <c r="J462" s="144"/>
      <c r="K462" s="144"/>
      <c r="L462" s="144"/>
      <c r="M462" s="144"/>
      <c r="N462" s="144"/>
      <c r="O462" s="144"/>
      <c r="S462" s="144"/>
      <c r="T462" s="144"/>
    </row>
    <row r="463" spans="7:20">
      <c r="G463" s="144"/>
      <c r="H463" s="144"/>
      <c r="I463" s="144"/>
      <c r="J463" s="144"/>
      <c r="K463" s="144"/>
      <c r="L463" s="144"/>
      <c r="M463" s="144"/>
      <c r="N463" s="144"/>
      <c r="O463" s="144"/>
      <c r="S463" s="144"/>
      <c r="T463" s="144"/>
    </row>
    <row r="464" spans="7:20">
      <c r="G464" s="144"/>
      <c r="H464" s="144"/>
      <c r="I464" s="144"/>
      <c r="J464" s="144"/>
      <c r="K464" s="144"/>
      <c r="L464" s="144"/>
      <c r="M464" s="144"/>
      <c r="N464" s="144"/>
      <c r="O464" s="144"/>
      <c r="S464" s="144"/>
      <c r="T464" s="144"/>
    </row>
    <row r="465" spans="7:20">
      <c r="G465" s="144"/>
      <c r="H465" s="144"/>
      <c r="I465" s="144"/>
      <c r="J465" s="144"/>
      <c r="K465" s="144"/>
      <c r="L465" s="144"/>
      <c r="M465" s="144"/>
      <c r="N465" s="144"/>
      <c r="O465" s="144"/>
      <c r="S465" s="144"/>
      <c r="T465" s="144"/>
    </row>
    <row r="466" spans="7:20">
      <c r="G466" s="144"/>
      <c r="H466" s="144"/>
      <c r="I466" s="144"/>
      <c r="J466" s="144"/>
      <c r="K466" s="144"/>
      <c r="L466" s="144"/>
      <c r="M466" s="144"/>
      <c r="N466" s="144"/>
      <c r="O466" s="144"/>
      <c r="S466" s="144"/>
      <c r="T466" s="144"/>
    </row>
    <row r="467" spans="7:20">
      <c r="G467" s="144"/>
      <c r="H467" s="144"/>
      <c r="I467" s="144"/>
      <c r="J467" s="144"/>
      <c r="K467" s="144"/>
      <c r="L467" s="144"/>
      <c r="M467" s="144"/>
      <c r="N467" s="144"/>
      <c r="O467" s="144"/>
      <c r="S467" s="144"/>
      <c r="T467" s="144"/>
    </row>
    <row r="468" spans="7:20">
      <c r="G468" s="144"/>
      <c r="H468" s="144"/>
      <c r="I468" s="144"/>
      <c r="J468" s="144"/>
      <c r="K468" s="144"/>
      <c r="L468" s="144"/>
      <c r="M468" s="144"/>
      <c r="N468" s="144"/>
      <c r="O468" s="144"/>
      <c r="S468" s="144"/>
      <c r="T468" s="144"/>
    </row>
    <row r="469" spans="7:20">
      <c r="G469" s="144"/>
      <c r="H469" s="144"/>
      <c r="I469" s="144"/>
      <c r="J469" s="144"/>
      <c r="K469" s="144"/>
      <c r="L469" s="144"/>
      <c r="M469" s="144"/>
      <c r="N469" s="144"/>
      <c r="O469" s="144"/>
      <c r="S469" s="144"/>
      <c r="T469" s="144"/>
    </row>
    <row r="470" spans="7:20">
      <c r="G470" s="144"/>
      <c r="H470" s="144"/>
      <c r="I470" s="144"/>
      <c r="J470" s="144"/>
      <c r="K470" s="144"/>
      <c r="L470" s="144"/>
      <c r="M470" s="144"/>
      <c r="N470" s="144"/>
      <c r="O470" s="144"/>
      <c r="S470" s="144"/>
      <c r="T470" s="144"/>
    </row>
    <row r="471" spans="7:20">
      <c r="G471" s="144"/>
      <c r="H471" s="144"/>
      <c r="I471" s="144"/>
      <c r="J471" s="144"/>
      <c r="K471" s="144"/>
      <c r="L471" s="144"/>
      <c r="M471" s="144"/>
      <c r="N471" s="144"/>
      <c r="O471" s="144"/>
      <c r="S471" s="144"/>
      <c r="T471" s="144"/>
    </row>
    <row r="472" spans="7:20">
      <c r="G472" s="144"/>
      <c r="H472" s="144"/>
      <c r="I472" s="144"/>
      <c r="J472" s="144"/>
      <c r="K472" s="144"/>
      <c r="L472" s="144"/>
      <c r="M472" s="144"/>
      <c r="N472" s="144"/>
      <c r="O472" s="144"/>
      <c r="S472" s="144"/>
      <c r="T472" s="144"/>
    </row>
    <row r="473" spans="7:20">
      <c r="G473" s="144"/>
      <c r="H473" s="144"/>
      <c r="I473" s="144"/>
      <c r="J473" s="144"/>
      <c r="K473" s="144"/>
      <c r="L473" s="144"/>
      <c r="M473" s="144"/>
      <c r="N473" s="144"/>
      <c r="O473" s="144"/>
      <c r="S473" s="144"/>
      <c r="T473" s="144"/>
    </row>
    <row r="474" spans="7:20">
      <c r="G474" s="144"/>
      <c r="H474" s="144"/>
      <c r="I474" s="144"/>
      <c r="J474" s="144"/>
      <c r="K474" s="144"/>
      <c r="L474" s="144"/>
      <c r="M474" s="144"/>
      <c r="N474" s="144"/>
      <c r="O474" s="144"/>
      <c r="S474" s="144"/>
      <c r="T474" s="144"/>
    </row>
    <row r="475" spans="7:20">
      <c r="G475" s="144"/>
      <c r="H475" s="144"/>
      <c r="I475" s="144"/>
      <c r="J475" s="144"/>
      <c r="K475" s="144"/>
      <c r="L475" s="144"/>
      <c r="M475" s="144"/>
      <c r="N475" s="144"/>
      <c r="O475" s="144"/>
      <c r="S475" s="144"/>
      <c r="T475" s="144"/>
    </row>
    <row r="476" spans="7:20">
      <c r="G476" s="144"/>
      <c r="H476" s="144"/>
      <c r="I476" s="144"/>
      <c r="J476" s="144"/>
      <c r="K476" s="144"/>
      <c r="L476" s="144"/>
      <c r="M476" s="144"/>
      <c r="N476" s="144"/>
      <c r="O476" s="144"/>
      <c r="S476" s="144"/>
      <c r="T476" s="144"/>
    </row>
    <row r="477" spans="7:20">
      <c r="G477" s="144"/>
      <c r="H477" s="144"/>
      <c r="I477" s="144"/>
      <c r="J477" s="144"/>
      <c r="K477" s="144"/>
      <c r="L477" s="144"/>
      <c r="M477" s="144"/>
      <c r="N477" s="144"/>
      <c r="O477" s="144"/>
      <c r="S477" s="144"/>
      <c r="T477" s="144"/>
    </row>
    <row r="478" spans="7:20">
      <c r="G478" s="144"/>
      <c r="H478" s="144"/>
      <c r="I478" s="144"/>
      <c r="J478" s="144"/>
      <c r="K478" s="144"/>
      <c r="L478" s="144"/>
      <c r="M478" s="144"/>
      <c r="N478" s="144"/>
      <c r="O478" s="144"/>
      <c r="S478" s="144"/>
      <c r="T478" s="144"/>
    </row>
    <row r="479" spans="7:20">
      <c r="G479" s="144"/>
      <c r="H479" s="144"/>
      <c r="I479" s="144"/>
      <c r="J479" s="144"/>
      <c r="K479" s="144"/>
      <c r="L479" s="144"/>
      <c r="M479" s="144"/>
      <c r="N479" s="144"/>
      <c r="O479" s="144"/>
      <c r="S479" s="144"/>
      <c r="T479" s="144"/>
    </row>
    <row r="480" spans="7:20">
      <c r="G480" s="144"/>
      <c r="H480" s="144"/>
      <c r="I480" s="144"/>
      <c r="J480" s="144"/>
      <c r="K480" s="144"/>
      <c r="L480" s="144"/>
      <c r="M480" s="144"/>
      <c r="N480" s="144"/>
      <c r="O480" s="144"/>
      <c r="S480" s="144"/>
      <c r="T480" s="144"/>
    </row>
    <row r="481" spans="7:20">
      <c r="G481" s="144"/>
      <c r="H481" s="144"/>
      <c r="I481" s="144"/>
      <c r="J481" s="144"/>
      <c r="K481" s="144"/>
      <c r="L481" s="144"/>
      <c r="M481" s="144"/>
      <c r="N481" s="144"/>
      <c r="O481" s="144"/>
      <c r="S481" s="144"/>
      <c r="T481" s="144"/>
    </row>
    <row r="482" spans="7:20">
      <c r="G482" s="144"/>
      <c r="H482" s="144"/>
      <c r="I482" s="144"/>
      <c r="J482" s="144"/>
      <c r="K482" s="144"/>
      <c r="L482" s="144"/>
      <c r="M482" s="144"/>
      <c r="N482" s="144"/>
      <c r="O482" s="144"/>
      <c r="S482" s="144"/>
      <c r="T482" s="144"/>
    </row>
    <row r="483" spans="7:20">
      <c r="G483" s="144"/>
      <c r="H483" s="144"/>
      <c r="I483" s="144"/>
      <c r="J483" s="144"/>
      <c r="K483" s="144"/>
      <c r="L483" s="144"/>
      <c r="M483" s="144"/>
      <c r="N483" s="144"/>
      <c r="O483" s="144"/>
      <c r="S483" s="144"/>
      <c r="T483" s="144"/>
    </row>
    <row r="484" spans="7:20">
      <c r="G484" s="144"/>
      <c r="H484" s="144"/>
      <c r="I484" s="144"/>
      <c r="J484" s="144"/>
      <c r="K484" s="144"/>
      <c r="L484" s="144"/>
      <c r="M484" s="144"/>
      <c r="N484" s="144"/>
      <c r="O484" s="144"/>
      <c r="S484" s="144"/>
      <c r="T484" s="144"/>
    </row>
    <row r="485" spans="7:20">
      <c r="G485" s="144"/>
      <c r="H485" s="144"/>
      <c r="I485" s="144"/>
      <c r="J485" s="144"/>
      <c r="K485" s="144"/>
      <c r="L485" s="144"/>
      <c r="M485" s="144"/>
      <c r="N485" s="144"/>
      <c r="O485" s="144"/>
      <c r="S485" s="144"/>
      <c r="T485" s="144"/>
    </row>
    <row r="486" spans="7:20">
      <c r="G486" s="144"/>
      <c r="H486" s="144"/>
      <c r="I486" s="144"/>
      <c r="J486" s="144"/>
      <c r="K486" s="144"/>
      <c r="L486" s="144"/>
      <c r="M486" s="144"/>
      <c r="N486" s="144"/>
      <c r="O486" s="144"/>
      <c r="S486" s="144"/>
      <c r="T486" s="144"/>
    </row>
    <row r="487" spans="7:20">
      <c r="G487" s="144"/>
      <c r="H487" s="144"/>
      <c r="I487" s="144"/>
      <c r="J487" s="144"/>
      <c r="K487" s="144"/>
      <c r="L487" s="144"/>
      <c r="M487" s="144"/>
      <c r="N487" s="144"/>
      <c r="O487" s="144"/>
      <c r="S487" s="144"/>
      <c r="T487" s="144"/>
    </row>
    <row r="488" spans="7:20">
      <c r="G488" s="144"/>
      <c r="H488" s="144"/>
      <c r="I488" s="144"/>
      <c r="J488" s="144"/>
      <c r="K488" s="144"/>
      <c r="L488" s="144"/>
      <c r="M488" s="144"/>
      <c r="N488" s="144"/>
      <c r="O488" s="144"/>
      <c r="S488" s="144"/>
      <c r="T488" s="144"/>
    </row>
    <row r="489" spans="7:20">
      <c r="G489" s="144"/>
      <c r="H489" s="144"/>
      <c r="I489" s="144"/>
      <c r="J489" s="144"/>
      <c r="K489" s="144"/>
      <c r="L489" s="144"/>
      <c r="M489" s="144"/>
      <c r="N489" s="144"/>
      <c r="O489" s="144"/>
      <c r="S489" s="144"/>
      <c r="T489" s="144"/>
    </row>
    <row r="490" spans="7:20">
      <c r="G490" s="144"/>
      <c r="H490" s="144"/>
      <c r="I490" s="144"/>
      <c r="J490" s="144"/>
      <c r="K490" s="144"/>
      <c r="L490" s="144"/>
      <c r="M490" s="144"/>
      <c r="N490" s="144"/>
      <c r="O490" s="144"/>
      <c r="S490" s="144"/>
      <c r="T490" s="144"/>
    </row>
    <row r="491" spans="7:20">
      <c r="G491" s="144"/>
      <c r="H491" s="144"/>
      <c r="I491" s="144"/>
      <c r="J491" s="144"/>
      <c r="K491" s="144"/>
      <c r="L491" s="144"/>
      <c r="M491" s="144"/>
      <c r="N491" s="144"/>
      <c r="O491" s="144"/>
      <c r="S491" s="144"/>
      <c r="T491" s="144"/>
    </row>
    <row r="492" spans="7:20">
      <c r="G492" s="144"/>
      <c r="H492" s="144"/>
      <c r="I492" s="144"/>
      <c r="J492" s="144"/>
      <c r="K492" s="144"/>
      <c r="L492" s="144"/>
      <c r="M492" s="144"/>
      <c r="N492" s="144"/>
      <c r="O492" s="144"/>
      <c r="S492" s="144"/>
      <c r="T492" s="144"/>
    </row>
    <row r="493" spans="7:20">
      <c r="G493" s="144"/>
      <c r="H493" s="144"/>
      <c r="I493" s="144"/>
      <c r="J493" s="144"/>
      <c r="K493" s="144"/>
      <c r="L493" s="144"/>
      <c r="M493" s="144"/>
      <c r="N493" s="144"/>
      <c r="O493" s="144"/>
      <c r="S493" s="144"/>
      <c r="T493" s="144"/>
    </row>
    <row r="494" spans="7:20">
      <c r="G494" s="144"/>
      <c r="H494" s="144"/>
      <c r="I494" s="144"/>
      <c r="J494" s="144"/>
      <c r="K494" s="144"/>
      <c r="L494" s="144"/>
      <c r="M494" s="144"/>
      <c r="N494" s="144"/>
      <c r="O494" s="144"/>
      <c r="S494" s="144"/>
      <c r="T494" s="144"/>
    </row>
    <row r="495" spans="7:20">
      <c r="G495" s="144"/>
      <c r="H495" s="144"/>
      <c r="I495" s="144"/>
      <c r="J495" s="144"/>
      <c r="K495" s="144"/>
      <c r="L495" s="144"/>
      <c r="M495" s="144"/>
      <c r="N495" s="144"/>
      <c r="O495" s="144"/>
      <c r="S495" s="144"/>
      <c r="T495" s="144"/>
    </row>
    <row r="496" spans="7:20">
      <c r="G496" s="144"/>
      <c r="H496" s="144"/>
      <c r="I496" s="144"/>
      <c r="J496" s="144"/>
      <c r="K496" s="144"/>
      <c r="L496" s="144"/>
      <c r="M496" s="144"/>
      <c r="N496" s="144"/>
      <c r="O496" s="144"/>
      <c r="S496" s="144"/>
      <c r="T496" s="144"/>
    </row>
    <row r="497" spans="7:20">
      <c r="G497" s="144"/>
      <c r="H497" s="144"/>
      <c r="I497" s="144"/>
      <c r="J497" s="144"/>
      <c r="K497" s="144"/>
      <c r="L497" s="144"/>
      <c r="M497" s="144"/>
      <c r="N497" s="144"/>
      <c r="O497" s="144"/>
      <c r="S497" s="144"/>
      <c r="T497" s="144"/>
    </row>
    <row r="498" spans="7:20">
      <c r="G498" s="144"/>
      <c r="H498" s="144"/>
      <c r="I498" s="144"/>
      <c r="J498" s="144"/>
      <c r="K498" s="144"/>
      <c r="L498" s="144"/>
      <c r="M498" s="144"/>
      <c r="N498" s="144"/>
      <c r="O498" s="144"/>
      <c r="S498" s="144"/>
      <c r="T498" s="144"/>
    </row>
    <row r="499" spans="7:20">
      <c r="G499" s="144"/>
      <c r="H499" s="144"/>
      <c r="I499" s="144"/>
      <c r="J499" s="144"/>
      <c r="K499" s="144"/>
      <c r="L499" s="144"/>
      <c r="M499" s="144"/>
      <c r="N499" s="144"/>
      <c r="O499" s="144"/>
      <c r="S499" s="144"/>
      <c r="T499" s="144"/>
    </row>
    <row r="500" spans="7:20">
      <c r="G500" s="144"/>
      <c r="H500" s="144"/>
      <c r="I500" s="144"/>
      <c r="J500" s="144"/>
      <c r="K500" s="144"/>
      <c r="L500" s="144"/>
      <c r="M500" s="144"/>
      <c r="N500" s="144"/>
      <c r="O500" s="144"/>
      <c r="S500" s="144"/>
      <c r="T500" s="144"/>
    </row>
    <row r="501" spans="7:20">
      <c r="G501" s="144"/>
      <c r="H501" s="144"/>
      <c r="I501" s="144"/>
      <c r="J501" s="144"/>
      <c r="K501" s="144"/>
      <c r="L501" s="144"/>
      <c r="M501" s="144"/>
      <c r="N501" s="144"/>
      <c r="O501" s="144"/>
      <c r="S501" s="144"/>
      <c r="T501" s="144"/>
    </row>
    <row r="502" spans="7:20">
      <c r="G502" s="144"/>
      <c r="H502" s="144"/>
      <c r="I502" s="144"/>
      <c r="J502" s="144"/>
      <c r="K502" s="144"/>
      <c r="L502" s="144"/>
      <c r="M502" s="144"/>
      <c r="N502" s="144"/>
      <c r="O502" s="144"/>
      <c r="S502" s="144"/>
      <c r="T502" s="144"/>
    </row>
    <row r="503" spans="7:20">
      <c r="G503" s="144"/>
      <c r="H503" s="144"/>
      <c r="I503" s="144"/>
      <c r="J503" s="144"/>
      <c r="K503" s="144"/>
      <c r="L503" s="144"/>
      <c r="M503" s="144"/>
      <c r="N503" s="144"/>
      <c r="O503" s="144"/>
      <c r="S503" s="144"/>
      <c r="T503" s="144"/>
    </row>
    <row r="504" spans="7:20">
      <c r="G504" s="144"/>
      <c r="H504" s="144"/>
      <c r="I504" s="144"/>
      <c r="J504" s="144"/>
      <c r="K504" s="144"/>
      <c r="L504" s="144"/>
      <c r="M504" s="144"/>
      <c r="N504" s="144"/>
      <c r="O504" s="144"/>
      <c r="S504" s="144"/>
      <c r="T504" s="144"/>
    </row>
    <row r="505" spans="7:20">
      <c r="G505" s="144"/>
      <c r="H505" s="144"/>
      <c r="I505" s="144"/>
      <c r="J505" s="144"/>
      <c r="K505" s="144"/>
      <c r="L505" s="144"/>
      <c r="M505" s="144"/>
      <c r="N505" s="144"/>
      <c r="O505" s="144"/>
      <c r="S505" s="144"/>
      <c r="T505" s="144"/>
    </row>
    <row r="506" spans="7:20">
      <c r="G506" s="144"/>
      <c r="H506" s="144"/>
      <c r="I506" s="144"/>
      <c r="J506" s="144"/>
      <c r="K506" s="144"/>
      <c r="L506" s="144"/>
      <c r="M506" s="144"/>
      <c r="N506" s="144"/>
      <c r="O506" s="144"/>
      <c r="S506" s="144"/>
      <c r="T506" s="144"/>
    </row>
    <row r="507" spans="7:20">
      <c r="G507" s="144"/>
      <c r="H507" s="144"/>
      <c r="I507" s="144"/>
      <c r="J507" s="144"/>
      <c r="K507" s="144"/>
      <c r="L507" s="144"/>
      <c r="M507" s="144"/>
      <c r="N507" s="144"/>
      <c r="O507" s="144"/>
      <c r="S507" s="144"/>
      <c r="T507" s="144"/>
    </row>
    <row r="508" spans="7:20">
      <c r="G508" s="144"/>
      <c r="H508" s="144"/>
      <c r="I508" s="144"/>
      <c r="J508" s="144"/>
      <c r="K508" s="144"/>
      <c r="L508" s="144"/>
      <c r="M508" s="144"/>
      <c r="N508" s="144"/>
      <c r="O508" s="144"/>
      <c r="S508" s="144"/>
      <c r="T508" s="144"/>
    </row>
    <row r="509" spans="7:20">
      <c r="G509" s="144"/>
      <c r="H509" s="144"/>
      <c r="I509" s="144"/>
      <c r="J509" s="144"/>
      <c r="K509" s="144"/>
      <c r="L509" s="144"/>
      <c r="M509" s="144"/>
      <c r="N509" s="144"/>
      <c r="O509" s="144"/>
      <c r="S509" s="144"/>
      <c r="T509" s="144"/>
    </row>
    <row r="510" spans="7:20">
      <c r="G510" s="144"/>
      <c r="H510" s="144"/>
      <c r="I510" s="144"/>
      <c r="J510" s="144"/>
      <c r="K510" s="144"/>
      <c r="L510" s="144"/>
      <c r="M510" s="144"/>
      <c r="N510" s="144"/>
      <c r="O510" s="144"/>
      <c r="S510" s="144"/>
      <c r="T510" s="144"/>
    </row>
    <row r="511" spans="7:20">
      <c r="G511" s="144"/>
      <c r="H511" s="144"/>
      <c r="I511" s="144"/>
      <c r="J511" s="144"/>
      <c r="K511" s="144"/>
      <c r="L511" s="144"/>
      <c r="M511" s="144"/>
      <c r="N511" s="144"/>
      <c r="O511" s="144"/>
      <c r="S511" s="144"/>
      <c r="T511" s="144"/>
    </row>
    <row r="512" spans="7:20">
      <c r="G512" s="144"/>
      <c r="H512" s="144"/>
      <c r="I512" s="144"/>
      <c r="J512" s="144"/>
      <c r="K512" s="144"/>
      <c r="L512" s="144"/>
      <c r="M512" s="144"/>
      <c r="N512" s="144"/>
      <c r="O512" s="144"/>
      <c r="S512" s="144"/>
      <c r="T512" s="144"/>
    </row>
    <row r="513" spans="7:20">
      <c r="G513" s="144"/>
      <c r="H513" s="144"/>
      <c r="I513" s="144"/>
      <c r="J513" s="144"/>
      <c r="K513" s="144"/>
      <c r="L513" s="144"/>
      <c r="M513" s="144"/>
      <c r="N513" s="144"/>
      <c r="O513" s="144"/>
      <c r="S513" s="144"/>
      <c r="T513" s="144"/>
    </row>
    <row r="514" spans="7:20">
      <c r="G514" s="144"/>
      <c r="H514" s="144"/>
      <c r="I514" s="144"/>
      <c r="J514" s="144"/>
      <c r="K514" s="144"/>
      <c r="L514" s="144"/>
      <c r="M514" s="144"/>
      <c r="N514" s="144"/>
      <c r="O514" s="144"/>
      <c r="S514" s="144"/>
      <c r="T514" s="144"/>
    </row>
    <row r="515" spans="7:20">
      <c r="G515" s="144"/>
      <c r="H515" s="144"/>
      <c r="I515" s="144"/>
      <c r="J515" s="144"/>
      <c r="K515" s="144"/>
      <c r="L515" s="144"/>
      <c r="M515" s="144"/>
      <c r="N515" s="144"/>
      <c r="O515" s="144"/>
      <c r="S515" s="144"/>
      <c r="T515" s="144"/>
    </row>
    <row r="516" spans="7:20">
      <c r="G516" s="144"/>
      <c r="H516" s="144"/>
      <c r="I516" s="144"/>
      <c r="J516" s="144"/>
      <c r="K516" s="144"/>
      <c r="L516" s="144"/>
      <c r="M516" s="144"/>
      <c r="N516" s="144"/>
      <c r="O516" s="144"/>
      <c r="S516" s="144"/>
      <c r="T516" s="144"/>
    </row>
    <row r="517" spans="7:20">
      <c r="G517" s="144"/>
      <c r="H517" s="144"/>
      <c r="I517" s="144"/>
      <c r="J517" s="144"/>
      <c r="K517" s="144"/>
      <c r="L517" s="144"/>
      <c r="M517" s="144"/>
      <c r="N517" s="144"/>
      <c r="O517" s="144"/>
      <c r="S517" s="144"/>
      <c r="T517" s="144"/>
    </row>
    <row r="518" spans="7:20">
      <c r="G518" s="144"/>
      <c r="H518" s="144"/>
      <c r="I518" s="144"/>
      <c r="J518" s="144"/>
      <c r="K518" s="144"/>
      <c r="L518" s="144"/>
      <c r="M518" s="144"/>
      <c r="N518" s="144"/>
      <c r="O518" s="144"/>
      <c r="S518" s="144"/>
      <c r="T518" s="144"/>
    </row>
    <row r="519" spans="7:20">
      <c r="G519" s="144"/>
      <c r="H519" s="144"/>
      <c r="I519" s="144"/>
      <c r="J519" s="144"/>
      <c r="K519" s="144"/>
      <c r="L519" s="144"/>
      <c r="M519" s="144"/>
      <c r="N519" s="144"/>
      <c r="O519" s="144"/>
      <c r="S519" s="144"/>
      <c r="T519" s="144"/>
    </row>
    <row r="520" spans="7:20">
      <c r="G520" s="144"/>
      <c r="H520" s="144"/>
      <c r="I520" s="144"/>
      <c r="J520" s="144"/>
      <c r="K520" s="144"/>
      <c r="L520" s="144"/>
      <c r="M520" s="144"/>
      <c r="N520" s="144"/>
      <c r="O520" s="144"/>
      <c r="S520" s="144"/>
      <c r="T520" s="144"/>
    </row>
    <row r="521" spans="7:20">
      <c r="G521" s="144"/>
      <c r="H521" s="144"/>
      <c r="I521" s="144"/>
      <c r="J521" s="144"/>
      <c r="K521" s="144"/>
      <c r="L521" s="144"/>
      <c r="M521" s="144"/>
      <c r="N521" s="144"/>
      <c r="O521" s="144"/>
      <c r="S521" s="144"/>
      <c r="T521" s="144"/>
    </row>
    <row r="522" spans="7:20">
      <c r="G522" s="144"/>
      <c r="H522" s="144"/>
      <c r="I522" s="144"/>
      <c r="J522" s="144"/>
      <c r="K522" s="144"/>
      <c r="L522" s="144"/>
      <c r="M522" s="144"/>
      <c r="N522" s="144"/>
      <c r="O522" s="144"/>
      <c r="S522" s="144"/>
      <c r="T522" s="144"/>
    </row>
    <row r="523" spans="7:20">
      <c r="G523" s="144"/>
      <c r="H523" s="144"/>
      <c r="I523" s="144"/>
      <c r="J523" s="144"/>
      <c r="K523" s="144"/>
      <c r="L523" s="144"/>
      <c r="M523" s="144"/>
      <c r="N523" s="144"/>
      <c r="O523" s="144"/>
      <c r="S523" s="144"/>
      <c r="T523" s="144"/>
    </row>
    <row r="524" spans="7:20">
      <c r="G524" s="144"/>
      <c r="H524" s="144"/>
      <c r="I524" s="144"/>
      <c r="J524" s="144"/>
      <c r="K524" s="144"/>
      <c r="L524" s="144"/>
      <c r="M524" s="144"/>
      <c r="N524" s="144"/>
      <c r="O524" s="144"/>
      <c r="S524" s="144"/>
      <c r="T524" s="144"/>
    </row>
    <row r="525" spans="7:20">
      <c r="G525" s="144"/>
      <c r="H525" s="144"/>
      <c r="I525" s="144"/>
      <c r="J525" s="144"/>
      <c r="K525" s="144"/>
      <c r="L525" s="144"/>
      <c r="M525" s="144"/>
      <c r="N525" s="144"/>
      <c r="O525" s="144"/>
      <c r="S525" s="144"/>
      <c r="T525" s="144"/>
    </row>
    <row r="526" spans="7:20">
      <c r="G526" s="144"/>
      <c r="H526" s="144"/>
      <c r="I526" s="144"/>
      <c r="J526" s="144"/>
      <c r="K526" s="144"/>
      <c r="L526" s="144"/>
      <c r="M526" s="144"/>
      <c r="N526" s="144"/>
      <c r="O526" s="144"/>
      <c r="S526" s="144"/>
      <c r="T526" s="144"/>
    </row>
    <row r="527" spans="7:20">
      <c r="G527" s="144"/>
      <c r="H527" s="144"/>
      <c r="I527" s="144"/>
      <c r="J527" s="144"/>
      <c r="K527" s="144"/>
      <c r="L527" s="144"/>
      <c r="M527" s="144"/>
      <c r="N527" s="144"/>
      <c r="O527" s="144"/>
      <c r="S527" s="144"/>
      <c r="T527" s="144"/>
    </row>
    <row r="528" spans="7:20">
      <c r="G528" s="144"/>
      <c r="H528" s="144"/>
      <c r="I528" s="144"/>
      <c r="J528" s="144"/>
      <c r="K528" s="144"/>
      <c r="L528" s="144"/>
      <c r="M528" s="144"/>
      <c r="N528" s="144"/>
      <c r="O528" s="144"/>
      <c r="S528" s="144"/>
      <c r="T528" s="144"/>
    </row>
    <row r="529" spans="7:20">
      <c r="G529" s="144"/>
      <c r="H529" s="144"/>
      <c r="I529" s="144"/>
      <c r="J529" s="144"/>
      <c r="K529" s="144"/>
      <c r="L529" s="144"/>
      <c r="M529" s="144"/>
      <c r="N529" s="144"/>
      <c r="O529" s="144"/>
      <c r="S529" s="144"/>
      <c r="T529" s="144"/>
    </row>
    <row r="530" spans="7:20">
      <c r="G530" s="144"/>
      <c r="H530" s="144"/>
      <c r="I530" s="144"/>
      <c r="J530" s="144"/>
      <c r="K530" s="144"/>
      <c r="L530" s="144"/>
      <c r="M530" s="144"/>
      <c r="N530" s="144"/>
      <c r="O530" s="144"/>
      <c r="S530" s="144"/>
      <c r="T530" s="144"/>
    </row>
    <row r="531" spans="7:20">
      <c r="G531" s="144"/>
      <c r="H531" s="144"/>
      <c r="I531" s="144"/>
      <c r="J531" s="144"/>
      <c r="K531" s="144"/>
      <c r="L531" s="144"/>
      <c r="M531" s="144"/>
      <c r="N531" s="144"/>
      <c r="O531" s="144"/>
      <c r="S531" s="144"/>
      <c r="T531" s="144"/>
    </row>
    <row r="532" spans="7:20">
      <c r="G532" s="144"/>
      <c r="H532" s="144"/>
      <c r="I532" s="144"/>
      <c r="J532" s="144"/>
      <c r="K532" s="144"/>
      <c r="L532" s="144"/>
      <c r="M532" s="144"/>
      <c r="N532" s="144"/>
      <c r="O532" s="144"/>
      <c r="S532" s="144"/>
      <c r="T532" s="144"/>
    </row>
    <row r="533" spans="7:20">
      <c r="G533" s="144"/>
      <c r="H533" s="144"/>
      <c r="I533" s="144"/>
      <c r="J533" s="144"/>
      <c r="K533" s="144"/>
      <c r="L533" s="144"/>
      <c r="M533" s="144"/>
      <c r="N533" s="144"/>
      <c r="O533" s="144"/>
      <c r="S533" s="144"/>
      <c r="T533" s="144"/>
    </row>
    <row r="534" spans="7:20">
      <c r="G534" s="144"/>
      <c r="H534" s="144"/>
      <c r="I534" s="144"/>
      <c r="J534" s="144"/>
      <c r="K534" s="144"/>
      <c r="L534" s="144"/>
      <c r="M534" s="144"/>
      <c r="N534" s="144"/>
      <c r="O534" s="144"/>
      <c r="S534" s="144"/>
      <c r="T534" s="144"/>
    </row>
    <row r="535" spans="7:20">
      <c r="G535" s="144"/>
      <c r="H535" s="144"/>
      <c r="I535" s="144"/>
      <c r="J535" s="144"/>
      <c r="K535" s="144"/>
      <c r="L535" s="144"/>
      <c r="M535" s="144"/>
      <c r="N535" s="144"/>
      <c r="O535" s="144"/>
      <c r="S535" s="144"/>
      <c r="T535" s="144"/>
    </row>
    <row r="536" spans="7:20">
      <c r="G536" s="144"/>
      <c r="H536" s="144"/>
      <c r="I536" s="144"/>
      <c r="J536" s="144"/>
      <c r="K536" s="144"/>
      <c r="L536" s="144"/>
      <c r="M536" s="144"/>
      <c r="N536" s="144"/>
      <c r="O536" s="144"/>
      <c r="S536" s="144"/>
      <c r="T536" s="144"/>
    </row>
    <row r="537" spans="7:20">
      <c r="G537" s="144"/>
      <c r="H537" s="144"/>
      <c r="I537" s="144"/>
      <c r="J537" s="144"/>
      <c r="K537" s="144"/>
      <c r="L537" s="144"/>
      <c r="M537" s="144"/>
      <c r="N537" s="144"/>
      <c r="O537" s="144"/>
      <c r="S537" s="144"/>
      <c r="T537" s="144"/>
    </row>
    <row r="538" spans="7:20">
      <c r="G538" s="144"/>
      <c r="H538" s="144"/>
      <c r="I538" s="144"/>
      <c r="J538" s="144"/>
      <c r="K538" s="144"/>
      <c r="L538" s="144"/>
      <c r="M538" s="144"/>
      <c r="N538" s="144"/>
      <c r="O538" s="144"/>
      <c r="S538" s="144"/>
      <c r="T538" s="144"/>
    </row>
    <row r="539" spans="7:20">
      <c r="G539" s="144"/>
      <c r="H539" s="144"/>
      <c r="I539" s="144"/>
      <c r="J539" s="144"/>
      <c r="K539" s="144"/>
      <c r="L539" s="144"/>
      <c r="M539" s="144"/>
      <c r="N539" s="144"/>
      <c r="O539" s="144"/>
      <c r="S539" s="144"/>
      <c r="T539" s="144"/>
    </row>
    <row r="540" spans="7:20">
      <c r="G540" s="144"/>
      <c r="H540" s="144"/>
      <c r="I540" s="144"/>
      <c r="J540" s="144"/>
      <c r="K540" s="144"/>
      <c r="L540" s="144"/>
      <c r="M540" s="144"/>
      <c r="N540" s="144"/>
      <c r="O540" s="144"/>
      <c r="S540" s="144"/>
      <c r="T540" s="144"/>
    </row>
    <row r="541" spans="7:20">
      <c r="G541" s="144"/>
      <c r="H541" s="144"/>
      <c r="I541" s="144"/>
      <c r="J541" s="144"/>
      <c r="K541" s="144"/>
      <c r="L541" s="144"/>
      <c r="M541" s="144"/>
      <c r="N541" s="144"/>
      <c r="O541" s="144"/>
      <c r="S541" s="144"/>
      <c r="T541" s="144"/>
    </row>
    <row r="542" spans="7:20">
      <c r="G542" s="144"/>
      <c r="H542" s="144"/>
      <c r="I542" s="144"/>
      <c r="J542" s="144"/>
      <c r="K542" s="144"/>
      <c r="L542" s="144"/>
      <c r="M542" s="144"/>
      <c r="N542" s="144"/>
      <c r="O542" s="144"/>
      <c r="S542" s="144"/>
      <c r="T542" s="144"/>
    </row>
    <row r="543" spans="7:20">
      <c r="G543" s="144"/>
      <c r="H543" s="144"/>
      <c r="I543" s="144"/>
      <c r="J543" s="144"/>
      <c r="K543" s="144"/>
      <c r="L543" s="144"/>
      <c r="M543" s="144"/>
      <c r="N543" s="144"/>
      <c r="O543" s="144"/>
      <c r="S543" s="144"/>
      <c r="T543" s="144"/>
    </row>
    <row r="544" spans="7:20">
      <c r="G544" s="144"/>
      <c r="H544" s="144"/>
      <c r="I544" s="144"/>
      <c r="J544" s="144"/>
      <c r="K544" s="144"/>
      <c r="L544" s="144"/>
      <c r="M544" s="144"/>
      <c r="N544" s="144"/>
      <c r="O544" s="144"/>
      <c r="S544" s="144"/>
      <c r="T544" s="144"/>
    </row>
    <row r="545" spans="7:20">
      <c r="G545" s="144"/>
      <c r="H545" s="144"/>
      <c r="I545" s="144"/>
      <c r="J545" s="144"/>
      <c r="K545" s="144"/>
      <c r="L545" s="144"/>
      <c r="M545" s="144"/>
      <c r="N545" s="144"/>
      <c r="O545" s="144"/>
      <c r="S545" s="144"/>
      <c r="T545" s="144"/>
    </row>
    <row r="546" spans="7:20">
      <c r="G546" s="144"/>
      <c r="H546" s="144"/>
      <c r="I546" s="144"/>
      <c r="J546" s="144"/>
      <c r="K546" s="144"/>
      <c r="L546" s="144"/>
      <c r="M546" s="144"/>
      <c r="N546" s="144"/>
      <c r="O546" s="144"/>
      <c r="S546" s="144"/>
      <c r="T546" s="144"/>
    </row>
    <row r="547" spans="7:20">
      <c r="G547" s="144"/>
      <c r="H547" s="144"/>
      <c r="I547" s="144"/>
      <c r="J547" s="144"/>
      <c r="K547" s="144"/>
      <c r="L547" s="144"/>
      <c r="M547" s="144"/>
      <c r="N547" s="144"/>
      <c r="O547" s="144"/>
      <c r="S547" s="144"/>
      <c r="T547" s="144"/>
    </row>
    <row r="548" spans="7:20">
      <c r="G548" s="144"/>
      <c r="H548" s="144"/>
      <c r="I548" s="144"/>
      <c r="J548" s="144"/>
      <c r="K548" s="144"/>
      <c r="L548" s="144"/>
      <c r="M548" s="144"/>
      <c r="N548" s="144"/>
      <c r="O548" s="144"/>
      <c r="S548" s="144"/>
      <c r="T548" s="144"/>
    </row>
    <row r="549" spans="7:20">
      <c r="G549" s="144"/>
      <c r="H549" s="144"/>
      <c r="I549" s="144"/>
      <c r="J549" s="144"/>
      <c r="K549" s="144"/>
      <c r="L549" s="144"/>
      <c r="M549" s="144"/>
      <c r="N549" s="144"/>
      <c r="O549" s="144"/>
      <c r="S549" s="144"/>
      <c r="T549" s="144"/>
    </row>
    <row r="550" spans="7:20">
      <c r="G550" s="144"/>
      <c r="H550" s="144"/>
      <c r="I550" s="144"/>
      <c r="J550" s="144"/>
      <c r="K550" s="144"/>
      <c r="L550" s="144"/>
      <c r="M550" s="144"/>
      <c r="N550" s="144"/>
      <c r="O550" s="144"/>
      <c r="S550" s="144"/>
      <c r="T550" s="144"/>
    </row>
    <row r="551" spans="7:20">
      <c r="G551" s="144"/>
      <c r="H551" s="144"/>
      <c r="I551" s="144"/>
      <c r="J551" s="144"/>
      <c r="K551" s="144"/>
      <c r="L551" s="144"/>
      <c r="M551" s="144"/>
      <c r="N551" s="144"/>
      <c r="O551" s="144"/>
      <c r="S551" s="144"/>
      <c r="T551" s="144"/>
    </row>
    <row r="552" spans="7:20">
      <c r="G552" s="144"/>
      <c r="H552" s="144"/>
      <c r="I552" s="144"/>
      <c r="J552" s="144"/>
      <c r="K552" s="144"/>
      <c r="L552" s="144"/>
      <c r="M552" s="144"/>
      <c r="N552" s="144"/>
      <c r="O552" s="144"/>
      <c r="S552" s="144"/>
      <c r="T552" s="144"/>
    </row>
    <row r="553" spans="7:20">
      <c r="G553" s="144"/>
      <c r="H553" s="144"/>
      <c r="I553" s="144"/>
      <c r="J553" s="144"/>
      <c r="K553" s="144"/>
      <c r="L553" s="144"/>
      <c r="M553" s="144"/>
      <c r="N553" s="144"/>
      <c r="O553" s="144"/>
      <c r="S553" s="144"/>
      <c r="T553" s="144"/>
    </row>
    <row r="554" spans="7:20">
      <c r="G554" s="144"/>
      <c r="H554" s="144"/>
      <c r="I554" s="144"/>
      <c r="J554" s="144"/>
      <c r="K554" s="144"/>
      <c r="L554" s="144"/>
      <c r="M554" s="144"/>
      <c r="N554" s="144"/>
      <c r="O554" s="144"/>
      <c r="S554" s="144"/>
      <c r="T554" s="144"/>
    </row>
    <row r="555" spans="7:20">
      <c r="G555" s="144"/>
      <c r="H555" s="144"/>
      <c r="I555" s="144"/>
      <c r="J555" s="144"/>
      <c r="K555" s="144"/>
      <c r="L555" s="144"/>
      <c r="M555" s="144"/>
      <c r="N555" s="144"/>
      <c r="O555" s="144"/>
      <c r="S555" s="144"/>
      <c r="T555" s="144"/>
    </row>
    <row r="556" spans="7:20">
      <c r="G556" s="144"/>
      <c r="H556" s="144"/>
      <c r="I556" s="144"/>
      <c r="J556" s="144"/>
      <c r="K556" s="144"/>
      <c r="L556" s="144"/>
      <c r="M556" s="144"/>
      <c r="N556" s="144"/>
      <c r="O556" s="144"/>
      <c r="S556" s="144"/>
      <c r="T556" s="144"/>
    </row>
    <row r="557" spans="7:20">
      <c r="G557" s="144"/>
      <c r="H557" s="144"/>
      <c r="I557" s="144"/>
      <c r="J557" s="144"/>
      <c r="K557" s="144"/>
      <c r="L557" s="144"/>
      <c r="M557" s="144"/>
      <c r="N557" s="144"/>
      <c r="O557" s="144"/>
      <c r="S557" s="144"/>
      <c r="T557" s="144"/>
    </row>
    <row r="558" spans="7:20">
      <c r="G558" s="144"/>
      <c r="H558" s="144"/>
      <c r="I558" s="144"/>
      <c r="J558" s="144"/>
      <c r="K558" s="144"/>
      <c r="L558" s="144"/>
      <c r="M558" s="144"/>
      <c r="N558" s="144"/>
      <c r="O558" s="144"/>
      <c r="S558" s="144"/>
      <c r="T558" s="144"/>
    </row>
    <row r="559" spans="7:20">
      <c r="G559" s="144"/>
      <c r="H559" s="144"/>
      <c r="I559" s="144"/>
      <c r="J559" s="144"/>
      <c r="K559" s="144"/>
      <c r="L559" s="144"/>
      <c r="M559" s="144"/>
      <c r="N559" s="144"/>
      <c r="O559" s="144"/>
      <c r="S559" s="144"/>
      <c r="T559" s="144"/>
    </row>
    <row r="560" spans="7:20">
      <c r="G560" s="144"/>
      <c r="H560" s="144"/>
      <c r="I560" s="144"/>
      <c r="J560" s="144"/>
      <c r="K560" s="144"/>
      <c r="L560" s="144"/>
      <c r="M560" s="144"/>
      <c r="N560" s="144"/>
      <c r="O560" s="144"/>
      <c r="S560" s="144"/>
      <c r="T560" s="144"/>
    </row>
    <row r="561" spans="7:20">
      <c r="G561" s="144"/>
      <c r="H561" s="144"/>
      <c r="I561" s="144"/>
      <c r="J561" s="144"/>
      <c r="K561" s="144"/>
      <c r="L561" s="144"/>
      <c r="M561" s="144"/>
      <c r="N561" s="144"/>
      <c r="O561" s="144"/>
      <c r="S561" s="144"/>
      <c r="T561" s="144"/>
    </row>
    <row r="562" spans="7:20">
      <c r="G562" s="144"/>
      <c r="H562" s="144"/>
      <c r="I562" s="144"/>
      <c r="J562" s="144"/>
      <c r="K562" s="144"/>
      <c r="L562" s="144"/>
      <c r="M562" s="144"/>
      <c r="N562" s="144"/>
      <c r="O562" s="144"/>
      <c r="S562" s="144"/>
      <c r="T562" s="144"/>
    </row>
    <row r="563" spans="7:20">
      <c r="G563" s="144"/>
      <c r="H563" s="144"/>
      <c r="I563" s="144"/>
      <c r="J563" s="144"/>
      <c r="K563" s="144"/>
      <c r="L563" s="144"/>
      <c r="M563" s="144"/>
      <c r="N563" s="144"/>
      <c r="O563" s="144"/>
      <c r="S563" s="144"/>
      <c r="T563" s="144"/>
    </row>
    <row r="564" spans="7:20">
      <c r="G564" s="144"/>
      <c r="H564" s="144"/>
      <c r="I564" s="144"/>
      <c r="J564" s="144"/>
      <c r="K564" s="144"/>
      <c r="L564" s="144"/>
      <c r="M564" s="144"/>
      <c r="N564" s="144"/>
      <c r="O564" s="144"/>
      <c r="S564" s="144"/>
      <c r="T564" s="144"/>
    </row>
    <row r="565" spans="7:20">
      <c r="G565" s="144"/>
      <c r="H565" s="144"/>
      <c r="I565" s="144"/>
      <c r="J565" s="144"/>
      <c r="K565" s="144"/>
      <c r="L565" s="144"/>
      <c r="M565" s="144"/>
      <c r="N565" s="144"/>
      <c r="O565" s="144"/>
      <c r="S565" s="144"/>
      <c r="T565" s="144"/>
    </row>
    <row r="566" spans="7:20">
      <c r="G566" s="144"/>
      <c r="H566" s="144"/>
      <c r="I566" s="144"/>
      <c r="J566" s="144"/>
      <c r="K566" s="144"/>
      <c r="L566" s="144"/>
      <c r="M566" s="144"/>
      <c r="N566" s="144"/>
      <c r="O566" s="144"/>
      <c r="S566" s="144"/>
      <c r="T566" s="144"/>
    </row>
    <row r="567" spans="7:20">
      <c r="G567" s="144"/>
      <c r="H567" s="144"/>
      <c r="I567" s="144"/>
      <c r="J567" s="144"/>
      <c r="K567" s="144"/>
      <c r="L567" s="144"/>
      <c r="M567" s="144"/>
      <c r="N567" s="144"/>
      <c r="O567" s="144"/>
      <c r="S567" s="144"/>
      <c r="T567" s="144"/>
    </row>
    <row r="568" spans="7:20">
      <c r="G568" s="144"/>
      <c r="H568" s="144"/>
      <c r="I568" s="144"/>
      <c r="J568" s="144"/>
      <c r="K568" s="144"/>
      <c r="L568" s="144"/>
      <c r="M568" s="144"/>
      <c r="N568" s="144"/>
      <c r="O568" s="144"/>
      <c r="S568" s="144"/>
      <c r="T568" s="144"/>
    </row>
    <row r="569" spans="7:20">
      <c r="G569" s="144"/>
      <c r="H569" s="144"/>
      <c r="I569" s="144"/>
      <c r="J569" s="144"/>
      <c r="K569" s="144"/>
      <c r="L569" s="144"/>
      <c r="M569" s="144"/>
      <c r="N569" s="144"/>
      <c r="O569" s="144"/>
      <c r="S569" s="144"/>
      <c r="T569" s="144"/>
    </row>
    <row r="570" spans="7:20">
      <c r="G570" s="144"/>
      <c r="H570" s="144"/>
      <c r="I570" s="144"/>
      <c r="J570" s="144"/>
      <c r="K570" s="144"/>
      <c r="L570" s="144"/>
      <c r="M570" s="144"/>
      <c r="N570" s="144"/>
      <c r="O570" s="144"/>
      <c r="S570" s="144"/>
      <c r="T570" s="144"/>
    </row>
    <row r="571" spans="7:20">
      <c r="G571" s="144"/>
      <c r="H571" s="144"/>
      <c r="I571" s="144"/>
      <c r="J571" s="144"/>
      <c r="K571" s="144"/>
      <c r="L571" s="144"/>
      <c r="M571" s="144"/>
      <c r="N571" s="144"/>
      <c r="O571" s="144"/>
      <c r="S571" s="144"/>
      <c r="T571" s="144"/>
    </row>
    <row r="572" spans="7:20">
      <c r="G572" s="144"/>
      <c r="H572" s="144"/>
      <c r="I572" s="144"/>
      <c r="J572" s="144"/>
      <c r="K572" s="144"/>
      <c r="L572" s="144"/>
      <c r="M572" s="144"/>
      <c r="N572" s="144"/>
      <c r="O572" s="144"/>
      <c r="S572" s="144"/>
      <c r="T572" s="144"/>
    </row>
    <row r="573" spans="7:20">
      <c r="G573" s="144"/>
      <c r="H573" s="144"/>
      <c r="I573" s="144"/>
      <c r="J573" s="144"/>
      <c r="K573" s="144"/>
      <c r="L573" s="144"/>
      <c r="M573" s="144"/>
      <c r="N573" s="144"/>
      <c r="O573" s="144"/>
      <c r="S573" s="144"/>
      <c r="T573" s="144"/>
    </row>
    <row r="574" spans="7:20">
      <c r="G574" s="144"/>
      <c r="H574" s="144"/>
      <c r="I574" s="144"/>
      <c r="J574" s="144"/>
      <c r="K574" s="144"/>
      <c r="L574" s="144"/>
      <c r="M574" s="144"/>
      <c r="N574" s="144"/>
      <c r="O574" s="144"/>
      <c r="S574" s="144"/>
      <c r="T574" s="144"/>
    </row>
    <row r="575" spans="7:20">
      <c r="G575" s="144"/>
      <c r="H575" s="144"/>
      <c r="I575" s="144"/>
      <c r="J575" s="144"/>
      <c r="K575" s="144"/>
      <c r="L575" s="144"/>
      <c r="M575" s="144"/>
      <c r="N575" s="144"/>
      <c r="O575" s="144"/>
      <c r="S575" s="144"/>
      <c r="T575" s="144"/>
    </row>
    <row r="576" spans="7:20">
      <c r="G576" s="144"/>
      <c r="H576" s="144"/>
      <c r="I576" s="144"/>
      <c r="J576" s="144"/>
      <c r="K576" s="144"/>
      <c r="L576" s="144"/>
      <c r="M576" s="144"/>
      <c r="N576" s="144"/>
      <c r="O576" s="144"/>
      <c r="S576" s="144"/>
      <c r="T576" s="144"/>
    </row>
    <row r="577" spans="7:20">
      <c r="G577" s="144"/>
      <c r="H577" s="144"/>
      <c r="I577" s="144"/>
      <c r="J577" s="144"/>
      <c r="K577" s="144"/>
      <c r="L577" s="144"/>
      <c r="M577" s="144"/>
      <c r="N577" s="144"/>
      <c r="O577" s="144"/>
      <c r="S577" s="144"/>
      <c r="T577" s="144"/>
    </row>
    <row r="578" spans="7:20">
      <c r="G578" s="144"/>
      <c r="H578" s="144"/>
      <c r="I578" s="144"/>
      <c r="J578" s="144"/>
      <c r="K578" s="144"/>
      <c r="L578" s="144"/>
      <c r="M578" s="144"/>
      <c r="N578" s="144"/>
      <c r="O578" s="144"/>
      <c r="S578" s="144"/>
      <c r="T578" s="144"/>
    </row>
    <row r="579" spans="7:20">
      <c r="G579" s="144"/>
      <c r="H579" s="144"/>
      <c r="I579" s="144"/>
      <c r="J579" s="144"/>
      <c r="K579" s="144"/>
      <c r="L579" s="144"/>
      <c r="M579" s="144"/>
      <c r="N579" s="144"/>
      <c r="O579" s="144"/>
      <c r="S579" s="144"/>
      <c r="T579" s="144"/>
    </row>
    <row r="580" spans="7:20">
      <c r="G580" s="144"/>
      <c r="H580" s="144"/>
      <c r="I580" s="144"/>
      <c r="J580" s="144"/>
      <c r="K580" s="144"/>
      <c r="L580" s="144"/>
      <c r="M580" s="144"/>
      <c r="N580" s="144"/>
      <c r="O580" s="144"/>
      <c r="S580" s="144"/>
      <c r="T580" s="144"/>
    </row>
    <row r="581" spans="7:20">
      <c r="G581" s="144"/>
      <c r="H581" s="144"/>
      <c r="I581" s="144"/>
      <c r="J581" s="144"/>
      <c r="K581" s="144"/>
      <c r="L581" s="144"/>
      <c r="M581" s="144"/>
      <c r="N581" s="144"/>
      <c r="O581" s="144"/>
      <c r="S581" s="144"/>
      <c r="T581" s="144"/>
    </row>
    <row r="582" spans="7:20">
      <c r="G582" s="144"/>
      <c r="H582" s="144"/>
      <c r="I582" s="144"/>
      <c r="J582" s="144"/>
      <c r="K582" s="144"/>
      <c r="L582" s="144"/>
      <c r="M582" s="144"/>
      <c r="N582" s="144"/>
      <c r="O582" s="144"/>
      <c r="S582" s="144"/>
      <c r="T582" s="144"/>
    </row>
    <row r="583" spans="7:20">
      <c r="G583" s="144"/>
      <c r="H583" s="144"/>
      <c r="I583" s="144"/>
      <c r="J583" s="144"/>
      <c r="K583" s="144"/>
      <c r="L583" s="144"/>
      <c r="M583" s="144"/>
      <c r="N583" s="144"/>
      <c r="O583" s="144"/>
      <c r="S583" s="144"/>
      <c r="T583" s="144"/>
    </row>
    <row r="584" spans="7:20">
      <c r="G584" s="144"/>
      <c r="H584" s="144"/>
      <c r="I584" s="144"/>
      <c r="J584" s="144"/>
      <c r="K584" s="144"/>
      <c r="L584" s="144"/>
      <c r="M584" s="144"/>
      <c r="N584" s="144"/>
      <c r="O584" s="144"/>
      <c r="S584" s="144"/>
      <c r="T584" s="144"/>
    </row>
    <row r="585" spans="7:20">
      <c r="G585" s="144"/>
      <c r="H585" s="144"/>
      <c r="I585" s="144"/>
      <c r="J585" s="144"/>
      <c r="K585" s="144"/>
      <c r="L585" s="144"/>
      <c r="M585" s="144"/>
      <c r="N585" s="144"/>
      <c r="O585" s="144"/>
      <c r="S585" s="144"/>
      <c r="T585" s="144"/>
    </row>
    <row r="586" spans="7:20">
      <c r="G586" s="144"/>
      <c r="H586" s="144"/>
      <c r="I586" s="144"/>
      <c r="J586" s="144"/>
      <c r="K586" s="144"/>
      <c r="L586" s="144"/>
      <c r="M586" s="144"/>
      <c r="N586" s="144"/>
      <c r="O586" s="144"/>
      <c r="S586" s="144"/>
      <c r="T586" s="144"/>
    </row>
    <row r="587" spans="7:20">
      <c r="G587" s="144"/>
      <c r="H587" s="144"/>
      <c r="I587" s="144"/>
      <c r="J587" s="144"/>
      <c r="K587" s="144"/>
      <c r="L587" s="144"/>
      <c r="M587" s="144"/>
      <c r="N587" s="144"/>
      <c r="O587" s="144"/>
      <c r="S587" s="144"/>
      <c r="T587" s="144"/>
    </row>
    <row r="588" spans="7:20">
      <c r="G588" s="144"/>
      <c r="H588" s="144"/>
      <c r="I588" s="144"/>
      <c r="J588" s="144"/>
      <c r="K588" s="144"/>
      <c r="L588" s="144"/>
      <c r="M588" s="144"/>
      <c r="N588" s="144"/>
      <c r="O588" s="144"/>
      <c r="S588" s="144"/>
      <c r="T588" s="144"/>
    </row>
    <row r="589" spans="7:20">
      <c r="G589" s="144"/>
      <c r="H589" s="144"/>
      <c r="I589" s="144"/>
      <c r="J589" s="144"/>
      <c r="K589" s="144"/>
      <c r="L589" s="144"/>
      <c r="M589" s="144"/>
      <c r="N589" s="144"/>
      <c r="O589" s="144"/>
      <c r="S589" s="144"/>
      <c r="T589" s="144"/>
    </row>
    <row r="590" spans="7:20">
      <c r="G590" s="144"/>
      <c r="H590" s="144"/>
      <c r="I590" s="144"/>
      <c r="J590" s="144"/>
      <c r="K590" s="144"/>
      <c r="L590" s="144"/>
      <c r="M590" s="144"/>
      <c r="N590" s="144"/>
      <c r="O590" s="144"/>
      <c r="S590" s="144"/>
      <c r="T590" s="144"/>
    </row>
    <row r="591" spans="7:20">
      <c r="G591" s="144"/>
      <c r="H591" s="144"/>
      <c r="I591" s="144"/>
      <c r="J591" s="144"/>
      <c r="K591" s="144"/>
      <c r="L591" s="144"/>
      <c r="M591" s="144"/>
      <c r="N591" s="144"/>
      <c r="O591" s="144"/>
      <c r="S591" s="144"/>
      <c r="T591" s="144"/>
    </row>
    <row r="592" spans="7:20">
      <c r="G592" s="144"/>
      <c r="H592" s="144"/>
      <c r="I592" s="144"/>
      <c r="J592" s="144"/>
      <c r="K592" s="144"/>
      <c r="L592" s="144"/>
      <c r="M592" s="144"/>
      <c r="N592" s="144"/>
      <c r="O592" s="144"/>
      <c r="S592" s="144"/>
      <c r="T592" s="144"/>
    </row>
    <row r="593" spans="7:20">
      <c r="G593" s="144"/>
      <c r="H593" s="144"/>
      <c r="I593" s="144"/>
      <c r="J593" s="144"/>
      <c r="K593" s="144"/>
      <c r="L593" s="144"/>
      <c r="M593" s="144"/>
      <c r="N593" s="144"/>
      <c r="O593" s="144"/>
      <c r="S593" s="144"/>
      <c r="T593" s="144"/>
    </row>
    <row r="594" spans="7:20">
      <c r="G594" s="144"/>
      <c r="H594" s="144"/>
      <c r="I594" s="144"/>
      <c r="J594" s="144"/>
      <c r="K594" s="144"/>
      <c r="L594" s="144"/>
      <c r="M594" s="144"/>
      <c r="N594" s="144"/>
      <c r="O594" s="144"/>
      <c r="S594" s="144"/>
      <c r="T594" s="144"/>
    </row>
    <row r="595" spans="7:20">
      <c r="G595" s="144"/>
      <c r="H595" s="144"/>
      <c r="I595" s="144"/>
      <c r="J595" s="144"/>
      <c r="K595" s="144"/>
      <c r="L595" s="144"/>
      <c r="M595" s="144"/>
      <c r="N595" s="144"/>
      <c r="O595" s="144"/>
      <c r="S595" s="144"/>
      <c r="T595" s="144"/>
    </row>
    <row r="596" spans="7:20">
      <c r="G596" s="144"/>
      <c r="H596" s="144"/>
      <c r="I596" s="144"/>
      <c r="J596" s="144"/>
      <c r="K596" s="144"/>
      <c r="L596" s="144"/>
      <c r="M596" s="144"/>
      <c r="N596" s="144"/>
      <c r="O596" s="144"/>
      <c r="S596" s="144"/>
      <c r="T596" s="144"/>
    </row>
    <row r="597" spans="7:20">
      <c r="G597" s="144"/>
      <c r="H597" s="144"/>
      <c r="I597" s="144"/>
      <c r="J597" s="144"/>
      <c r="K597" s="144"/>
      <c r="L597" s="144"/>
      <c r="M597" s="144"/>
      <c r="N597" s="144"/>
      <c r="O597" s="144"/>
      <c r="S597" s="144"/>
      <c r="T597" s="144"/>
    </row>
    <row r="598" spans="7:20">
      <c r="G598" s="144"/>
      <c r="H598" s="144"/>
      <c r="I598" s="144"/>
      <c r="J598" s="144"/>
      <c r="K598" s="144"/>
      <c r="L598" s="144"/>
      <c r="M598" s="144"/>
      <c r="N598" s="144"/>
      <c r="O598" s="144"/>
      <c r="S598" s="144"/>
      <c r="T598" s="144"/>
    </row>
    <row r="599" spans="7:20">
      <c r="G599" s="144"/>
      <c r="H599" s="144"/>
      <c r="I599" s="144"/>
      <c r="J599" s="144"/>
      <c r="K599" s="144"/>
      <c r="L599" s="144"/>
      <c r="M599" s="144"/>
      <c r="N599" s="144"/>
      <c r="O599" s="144"/>
      <c r="S599" s="144"/>
      <c r="T599" s="144"/>
    </row>
    <row r="600" spans="7:20">
      <c r="G600" s="144"/>
      <c r="H600" s="144"/>
      <c r="I600" s="144"/>
      <c r="J600" s="144"/>
      <c r="K600" s="144"/>
      <c r="L600" s="144"/>
      <c r="M600" s="144"/>
      <c r="N600" s="144"/>
      <c r="O600" s="144"/>
      <c r="S600" s="144"/>
      <c r="T600" s="144"/>
    </row>
    <row r="601" spans="7:20">
      <c r="G601" s="144"/>
      <c r="H601" s="144"/>
      <c r="I601" s="144"/>
      <c r="J601" s="144"/>
      <c r="K601" s="144"/>
      <c r="L601" s="144"/>
      <c r="M601" s="144"/>
      <c r="N601" s="144"/>
      <c r="O601" s="144"/>
      <c r="S601" s="144"/>
      <c r="T601" s="144"/>
    </row>
    <row r="602" spans="7:20">
      <c r="G602" s="144"/>
      <c r="H602" s="144"/>
      <c r="I602" s="144"/>
      <c r="J602" s="144"/>
      <c r="K602" s="144"/>
      <c r="L602" s="144"/>
      <c r="M602" s="144"/>
      <c r="N602" s="144"/>
      <c r="O602" s="144"/>
      <c r="S602" s="144"/>
      <c r="T602" s="144"/>
    </row>
    <row r="603" spans="7:20">
      <c r="G603" s="144"/>
      <c r="H603" s="144"/>
      <c r="I603" s="144"/>
      <c r="J603" s="144"/>
      <c r="K603" s="144"/>
      <c r="L603" s="144"/>
      <c r="M603" s="144"/>
      <c r="N603" s="144"/>
      <c r="O603" s="144"/>
      <c r="S603" s="144"/>
      <c r="T603" s="144"/>
    </row>
    <row r="604" spans="7:20">
      <c r="G604" s="144"/>
      <c r="H604" s="144"/>
      <c r="I604" s="144"/>
      <c r="J604" s="144"/>
      <c r="K604" s="144"/>
      <c r="L604" s="144"/>
      <c r="M604" s="144"/>
      <c r="N604" s="144"/>
      <c r="O604" s="144"/>
      <c r="S604" s="144"/>
      <c r="T604" s="144"/>
    </row>
    <row r="605" spans="7:20">
      <c r="G605" s="144"/>
      <c r="H605" s="144"/>
      <c r="I605" s="144"/>
      <c r="J605" s="144"/>
      <c r="K605" s="144"/>
      <c r="L605" s="144"/>
      <c r="M605" s="144"/>
      <c r="N605" s="144"/>
      <c r="O605" s="144"/>
      <c r="S605" s="144"/>
      <c r="T605" s="144"/>
    </row>
    <row r="606" spans="7:20">
      <c r="G606" s="144"/>
      <c r="H606" s="144"/>
      <c r="I606" s="144"/>
      <c r="J606" s="144"/>
      <c r="K606" s="144"/>
      <c r="L606" s="144"/>
      <c r="M606" s="144"/>
      <c r="N606" s="144"/>
      <c r="O606" s="144"/>
      <c r="S606" s="144"/>
      <c r="T606" s="144"/>
    </row>
    <row r="607" spans="7:20">
      <c r="G607" s="144"/>
      <c r="H607" s="144"/>
      <c r="I607" s="144"/>
      <c r="J607" s="144"/>
      <c r="K607" s="144"/>
      <c r="L607" s="144"/>
      <c r="M607" s="144"/>
      <c r="N607" s="144"/>
      <c r="O607" s="144"/>
      <c r="S607" s="144"/>
      <c r="T607" s="144"/>
    </row>
    <row r="608" spans="7:20">
      <c r="G608" s="144"/>
      <c r="H608" s="144"/>
      <c r="I608" s="144"/>
      <c r="J608" s="144"/>
      <c r="K608" s="144"/>
      <c r="L608" s="144"/>
      <c r="M608" s="144"/>
      <c r="N608" s="144"/>
      <c r="O608" s="144"/>
      <c r="S608" s="144"/>
      <c r="T608" s="144"/>
    </row>
    <row r="609" spans="7:20">
      <c r="G609" s="144"/>
      <c r="H609" s="144"/>
      <c r="I609" s="144"/>
      <c r="J609" s="144"/>
      <c r="K609" s="144"/>
      <c r="L609" s="144"/>
      <c r="M609" s="144"/>
      <c r="N609" s="144"/>
      <c r="O609" s="144"/>
      <c r="S609" s="144"/>
      <c r="T609" s="144"/>
    </row>
    <row r="610" spans="7:20">
      <c r="G610" s="144"/>
      <c r="H610" s="144"/>
      <c r="I610" s="144"/>
      <c r="J610" s="144"/>
      <c r="K610" s="144"/>
      <c r="L610" s="144"/>
      <c r="M610" s="144"/>
      <c r="N610" s="144"/>
      <c r="O610" s="144"/>
      <c r="S610" s="144"/>
      <c r="T610" s="144"/>
    </row>
    <row r="611" spans="7:20">
      <c r="G611" s="144"/>
      <c r="H611" s="144"/>
      <c r="I611" s="144"/>
      <c r="J611" s="144"/>
      <c r="K611" s="144"/>
      <c r="L611" s="144"/>
      <c r="M611" s="144"/>
      <c r="N611" s="144"/>
      <c r="O611" s="144"/>
      <c r="S611" s="144"/>
      <c r="T611" s="144"/>
    </row>
    <row r="612" spans="7:20">
      <c r="G612" s="144"/>
      <c r="H612" s="144"/>
      <c r="I612" s="144"/>
      <c r="J612" s="144"/>
      <c r="K612" s="144"/>
      <c r="L612" s="144"/>
      <c r="M612" s="144"/>
      <c r="N612" s="144"/>
      <c r="O612" s="144"/>
      <c r="S612" s="144"/>
      <c r="T612" s="144"/>
    </row>
    <row r="613" spans="7:20">
      <c r="G613" s="144"/>
      <c r="H613" s="144"/>
      <c r="I613" s="144"/>
      <c r="J613" s="144"/>
      <c r="K613" s="144"/>
      <c r="L613" s="144"/>
      <c r="M613" s="144"/>
      <c r="N613" s="144"/>
      <c r="O613" s="144"/>
      <c r="S613" s="144"/>
      <c r="T613" s="144"/>
    </row>
    <row r="614" spans="7:20">
      <c r="G614" s="144"/>
      <c r="H614" s="144"/>
      <c r="I614" s="144"/>
      <c r="J614" s="144"/>
      <c r="K614" s="144"/>
      <c r="L614" s="144"/>
      <c r="M614" s="144"/>
      <c r="N614" s="144"/>
      <c r="O614" s="144"/>
      <c r="S614" s="144"/>
      <c r="T614" s="144"/>
    </row>
    <row r="615" spans="7:20">
      <c r="G615" s="144"/>
      <c r="H615" s="144"/>
      <c r="I615" s="144"/>
      <c r="J615" s="144"/>
      <c r="K615" s="144"/>
      <c r="L615" s="144"/>
      <c r="M615" s="144"/>
      <c r="N615" s="144"/>
      <c r="O615" s="144"/>
      <c r="S615" s="144"/>
      <c r="T615" s="144"/>
    </row>
    <row r="616" spans="7:20">
      <c r="G616" s="144"/>
      <c r="H616" s="144"/>
      <c r="I616" s="144"/>
      <c r="J616" s="144"/>
      <c r="K616" s="144"/>
      <c r="L616" s="144"/>
      <c r="M616" s="144"/>
      <c r="N616" s="144"/>
      <c r="O616" s="144"/>
      <c r="S616" s="144"/>
      <c r="T616" s="144"/>
    </row>
    <row r="617" spans="7:20">
      <c r="G617" s="144"/>
      <c r="H617" s="144"/>
      <c r="I617" s="144"/>
      <c r="J617" s="144"/>
      <c r="K617" s="144"/>
      <c r="L617" s="144"/>
      <c r="M617" s="144"/>
      <c r="N617" s="144"/>
      <c r="O617" s="144"/>
      <c r="S617" s="144"/>
      <c r="T617" s="144"/>
    </row>
    <row r="618" spans="7:20">
      <c r="G618" s="144"/>
      <c r="H618" s="144"/>
      <c r="I618" s="144"/>
      <c r="J618" s="144"/>
      <c r="K618" s="144"/>
      <c r="L618" s="144"/>
      <c r="M618" s="144"/>
      <c r="N618" s="144"/>
      <c r="O618" s="144"/>
      <c r="S618" s="144"/>
      <c r="T618" s="144"/>
    </row>
    <row r="619" spans="7:20">
      <c r="G619" s="144"/>
      <c r="H619" s="144"/>
      <c r="I619" s="144"/>
      <c r="J619" s="144"/>
      <c r="K619" s="144"/>
      <c r="L619" s="144"/>
      <c r="M619" s="144"/>
      <c r="N619" s="144"/>
      <c r="O619" s="144"/>
      <c r="S619" s="144"/>
      <c r="T619" s="144"/>
    </row>
    <row r="620" spans="7:20">
      <c r="G620" s="144"/>
      <c r="H620" s="144"/>
      <c r="I620" s="144"/>
      <c r="J620" s="144"/>
      <c r="K620" s="144"/>
      <c r="L620" s="144"/>
      <c r="M620" s="144"/>
      <c r="N620" s="144"/>
      <c r="O620" s="144"/>
      <c r="S620" s="144"/>
      <c r="T620" s="144"/>
    </row>
    <row r="621" spans="7:20">
      <c r="G621" s="144"/>
      <c r="H621" s="144"/>
      <c r="I621" s="144"/>
      <c r="J621" s="144"/>
      <c r="K621" s="144"/>
      <c r="L621" s="144"/>
      <c r="M621" s="144"/>
      <c r="N621" s="144"/>
      <c r="O621" s="144"/>
      <c r="S621" s="144"/>
      <c r="T621" s="144"/>
    </row>
    <row r="622" spans="7:20">
      <c r="G622" s="144"/>
      <c r="H622" s="144"/>
      <c r="I622" s="144"/>
      <c r="J622" s="144"/>
      <c r="K622" s="144"/>
      <c r="L622" s="144"/>
      <c r="M622" s="144"/>
      <c r="N622" s="144"/>
      <c r="O622" s="144"/>
      <c r="S622" s="144"/>
      <c r="T622" s="144"/>
    </row>
    <row r="623" spans="7:20">
      <c r="G623" s="144"/>
      <c r="H623" s="144"/>
      <c r="I623" s="144"/>
      <c r="J623" s="144"/>
      <c r="K623" s="144"/>
      <c r="L623" s="144"/>
      <c r="M623" s="144"/>
      <c r="N623" s="144"/>
      <c r="O623" s="144"/>
      <c r="S623" s="144"/>
      <c r="T623" s="144"/>
    </row>
    <row r="624" spans="7:20">
      <c r="G624" s="144"/>
      <c r="H624" s="144"/>
      <c r="I624" s="144"/>
      <c r="J624" s="144"/>
      <c r="K624" s="144"/>
      <c r="L624" s="144"/>
      <c r="M624" s="144"/>
      <c r="N624" s="144"/>
      <c r="O624" s="144"/>
      <c r="S624" s="144"/>
      <c r="T624" s="144"/>
    </row>
    <row r="625" spans="7:20">
      <c r="G625" s="144"/>
      <c r="H625" s="144"/>
      <c r="I625" s="144"/>
      <c r="J625" s="144"/>
      <c r="K625" s="144"/>
      <c r="L625" s="144"/>
      <c r="M625" s="144"/>
      <c r="N625" s="144"/>
      <c r="O625" s="144"/>
      <c r="S625" s="144"/>
      <c r="T625" s="144"/>
    </row>
    <row r="626" spans="7:20">
      <c r="G626" s="144"/>
      <c r="H626" s="144"/>
      <c r="I626" s="144"/>
      <c r="J626" s="144"/>
      <c r="K626" s="144"/>
      <c r="L626" s="144"/>
      <c r="M626" s="144"/>
      <c r="N626" s="144"/>
      <c r="O626" s="144"/>
      <c r="S626" s="144"/>
      <c r="T626" s="144"/>
    </row>
    <row r="627" spans="7:20">
      <c r="G627" s="144"/>
      <c r="H627" s="144"/>
      <c r="I627" s="144"/>
      <c r="J627" s="144"/>
      <c r="K627" s="144"/>
      <c r="L627" s="144"/>
      <c r="M627" s="144"/>
      <c r="N627" s="144"/>
      <c r="O627" s="144"/>
      <c r="S627" s="144"/>
      <c r="T627" s="144"/>
    </row>
    <row r="628" spans="7:20">
      <c r="G628" s="144"/>
      <c r="H628" s="144"/>
      <c r="I628" s="144"/>
      <c r="J628" s="144"/>
      <c r="K628" s="144"/>
      <c r="L628" s="144"/>
      <c r="M628" s="144"/>
      <c r="N628" s="144"/>
      <c r="O628" s="144"/>
      <c r="S628" s="144"/>
      <c r="T628" s="144"/>
    </row>
    <row r="629" spans="7:20">
      <c r="G629" s="144"/>
      <c r="H629" s="144"/>
      <c r="I629" s="144"/>
      <c r="J629" s="144"/>
      <c r="K629" s="144"/>
      <c r="L629" s="144"/>
      <c r="M629" s="144"/>
      <c r="N629" s="144"/>
      <c r="O629" s="144"/>
      <c r="S629" s="144"/>
      <c r="T629" s="144"/>
    </row>
    <row r="630" spans="7:20">
      <c r="G630" s="144"/>
      <c r="H630" s="144"/>
      <c r="I630" s="144"/>
      <c r="J630" s="144"/>
      <c r="K630" s="144"/>
      <c r="L630" s="144"/>
      <c r="M630" s="144"/>
      <c r="N630" s="144"/>
      <c r="O630" s="144"/>
      <c r="S630" s="144"/>
      <c r="T630" s="144"/>
    </row>
    <row r="631" spans="7:20">
      <c r="G631" s="144"/>
      <c r="H631" s="144"/>
      <c r="I631" s="144"/>
      <c r="J631" s="144"/>
      <c r="K631" s="144"/>
      <c r="L631" s="144"/>
      <c r="M631" s="144"/>
      <c r="N631" s="144"/>
      <c r="O631" s="144"/>
      <c r="S631" s="144"/>
      <c r="T631" s="144"/>
    </row>
    <row r="632" spans="7:20">
      <c r="G632" s="144"/>
      <c r="H632" s="144"/>
      <c r="I632" s="144"/>
      <c r="J632" s="144"/>
      <c r="K632" s="144"/>
      <c r="L632" s="144"/>
      <c r="M632" s="144"/>
      <c r="N632" s="144"/>
      <c r="O632" s="144"/>
      <c r="S632" s="144"/>
      <c r="T632" s="144"/>
    </row>
    <row r="633" spans="7:20">
      <c r="G633" s="144"/>
      <c r="H633" s="144"/>
      <c r="I633" s="144"/>
      <c r="J633" s="144"/>
      <c r="K633" s="144"/>
      <c r="L633" s="144"/>
      <c r="M633" s="144"/>
      <c r="N633" s="144"/>
      <c r="O633" s="144"/>
      <c r="S633" s="144"/>
      <c r="T633" s="144"/>
    </row>
    <row r="634" spans="7:20">
      <c r="G634" s="144"/>
      <c r="H634" s="144"/>
      <c r="I634" s="144"/>
      <c r="J634" s="144"/>
      <c r="K634" s="144"/>
      <c r="L634" s="144"/>
      <c r="M634" s="144"/>
      <c r="N634" s="144"/>
      <c r="O634" s="144"/>
      <c r="S634" s="144"/>
      <c r="T634" s="144"/>
    </row>
    <row r="635" spans="7:20">
      <c r="G635" s="144"/>
      <c r="H635" s="144"/>
      <c r="I635" s="144"/>
      <c r="J635" s="144"/>
      <c r="K635" s="144"/>
      <c r="L635" s="144"/>
      <c r="M635" s="144"/>
      <c r="N635" s="144"/>
      <c r="O635" s="144"/>
      <c r="S635" s="144"/>
      <c r="T635" s="144"/>
    </row>
    <row r="636" spans="7:20">
      <c r="G636" s="144"/>
      <c r="H636" s="144"/>
      <c r="I636" s="144"/>
      <c r="J636" s="144"/>
      <c r="K636" s="144"/>
      <c r="L636" s="144"/>
      <c r="M636" s="144"/>
      <c r="N636" s="144"/>
      <c r="O636" s="144"/>
      <c r="S636" s="144"/>
      <c r="T636" s="144"/>
    </row>
    <row r="637" spans="7:20">
      <c r="G637" s="144"/>
      <c r="H637" s="144"/>
      <c r="I637" s="144"/>
      <c r="J637" s="144"/>
      <c r="K637" s="144"/>
      <c r="L637" s="144"/>
      <c r="M637" s="144"/>
      <c r="N637" s="144"/>
      <c r="O637" s="144"/>
      <c r="S637" s="144"/>
      <c r="T637" s="144"/>
    </row>
    <row r="638" spans="7:20">
      <c r="G638" s="144"/>
      <c r="H638" s="144"/>
      <c r="I638" s="144"/>
      <c r="J638" s="144"/>
      <c r="K638" s="144"/>
      <c r="L638" s="144"/>
      <c r="M638" s="144"/>
      <c r="N638" s="144"/>
      <c r="O638" s="144"/>
      <c r="S638" s="144"/>
      <c r="T638" s="144"/>
    </row>
    <row r="639" spans="7:20">
      <c r="G639" s="144"/>
      <c r="H639" s="144"/>
      <c r="I639" s="144"/>
      <c r="J639" s="144"/>
      <c r="K639" s="144"/>
      <c r="L639" s="144"/>
      <c r="M639" s="144"/>
      <c r="N639" s="144"/>
      <c r="O639" s="144"/>
      <c r="S639" s="144"/>
      <c r="T639" s="144"/>
    </row>
    <row r="640" spans="7:20">
      <c r="G640" s="144"/>
      <c r="H640" s="144"/>
      <c r="I640" s="144"/>
      <c r="J640" s="144"/>
      <c r="K640" s="144"/>
      <c r="L640" s="144"/>
      <c r="M640" s="144"/>
      <c r="N640" s="144"/>
      <c r="O640" s="144"/>
      <c r="S640" s="144"/>
      <c r="T640" s="144"/>
    </row>
    <row r="641" spans="7:20">
      <c r="G641" s="144"/>
      <c r="H641" s="144"/>
      <c r="I641" s="144"/>
      <c r="J641" s="144"/>
      <c r="K641" s="144"/>
      <c r="L641" s="144"/>
      <c r="M641" s="144"/>
      <c r="N641" s="144"/>
      <c r="O641" s="144"/>
      <c r="S641" s="144"/>
      <c r="T641" s="144"/>
    </row>
    <row r="642" spans="7:20">
      <c r="G642" s="144"/>
      <c r="H642" s="144"/>
      <c r="I642" s="144"/>
      <c r="J642" s="144"/>
      <c r="K642" s="144"/>
      <c r="L642" s="144"/>
      <c r="M642" s="144"/>
      <c r="N642" s="144"/>
      <c r="O642" s="144"/>
      <c r="S642" s="144"/>
      <c r="T642" s="144"/>
    </row>
    <row r="643" spans="7:20">
      <c r="G643" s="144"/>
      <c r="H643" s="144"/>
      <c r="I643" s="144"/>
      <c r="J643" s="144"/>
      <c r="K643" s="144"/>
      <c r="L643" s="144"/>
      <c r="M643" s="144"/>
      <c r="N643" s="144"/>
      <c r="O643" s="144"/>
      <c r="S643" s="144"/>
      <c r="T643" s="144"/>
    </row>
    <row r="644" spans="7:20">
      <c r="G644" s="144"/>
      <c r="H644" s="144"/>
      <c r="I644" s="144"/>
      <c r="J644" s="144"/>
      <c r="K644" s="144"/>
      <c r="L644" s="144"/>
      <c r="M644" s="144"/>
      <c r="N644" s="144"/>
      <c r="O644" s="144"/>
      <c r="S644" s="144"/>
      <c r="T644" s="144"/>
    </row>
    <row r="645" spans="7:20">
      <c r="G645" s="144"/>
      <c r="H645" s="144"/>
      <c r="I645" s="144"/>
      <c r="J645" s="144"/>
      <c r="K645" s="144"/>
      <c r="L645" s="144"/>
      <c r="M645" s="144"/>
      <c r="N645" s="144"/>
      <c r="O645" s="144"/>
      <c r="S645" s="144"/>
      <c r="T645" s="144"/>
    </row>
    <row r="646" spans="7:20">
      <c r="G646" s="144"/>
      <c r="H646" s="144"/>
      <c r="I646" s="144"/>
      <c r="J646" s="144"/>
      <c r="K646" s="144"/>
      <c r="L646" s="144"/>
      <c r="M646" s="144"/>
      <c r="N646" s="144"/>
      <c r="O646" s="144"/>
      <c r="S646" s="144"/>
      <c r="T646" s="144"/>
    </row>
    <row r="647" spans="7:20">
      <c r="G647" s="144"/>
      <c r="H647" s="144"/>
      <c r="I647" s="144"/>
      <c r="J647" s="144"/>
      <c r="K647" s="144"/>
      <c r="L647" s="144"/>
      <c r="M647" s="144"/>
      <c r="N647" s="144"/>
      <c r="O647" s="144"/>
      <c r="S647" s="144"/>
      <c r="T647" s="144"/>
    </row>
    <row r="648" spans="7:20">
      <c r="G648" s="144"/>
      <c r="H648" s="144"/>
      <c r="I648" s="144"/>
      <c r="J648" s="144"/>
      <c r="K648" s="144"/>
      <c r="L648" s="144"/>
      <c r="M648" s="144"/>
      <c r="N648" s="144"/>
      <c r="O648" s="144"/>
      <c r="S648" s="144"/>
      <c r="T648" s="144"/>
    </row>
    <row r="649" spans="7:20">
      <c r="G649" s="144"/>
      <c r="H649" s="144"/>
      <c r="I649" s="144"/>
      <c r="J649" s="144"/>
      <c r="K649" s="144"/>
      <c r="L649" s="144"/>
      <c r="M649" s="144"/>
      <c r="N649" s="144"/>
      <c r="O649" s="144"/>
      <c r="S649" s="144"/>
      <c r="T649" s="144"/>
    </row>
    <row r="650" spans="7:20">
      <c r="G650" s="144"/>
      <c r="H650" s="144"/>
      <c r="I650" s="144"/>
      <c r="J650" s="144"/>
      <c r="K650" s="144"/>
      <c r="L650" s="144"/>
      <c r="M650" s="144"/>
      <c r="N650" s="144"/>
      <c r="O650" s="144"/>
      <c r="S650" s="144"/>
      <c r="T650" s="144"/>
    </row>
    <row r="651" spans="7:20">
      <c r="G651" s="144"/>
      <c r="H651" s="144"/>
      <c r="I651" s="144"/>
      <c r="J651" s="144"/>
      <c r="K651" s="144"/>
      <c r="L651" s="144"/>
      <c r="M651" s="144"/>
      <c r="N651" s="144"/>
      <c r="O651" s="144"/>
      <c r="S651" s="144"/>
      <c r="T651" s="144"/>
    </row>
    <row r="652" spans="7:20">
      <c r="G652" s="144"/>
      <c r="H652" s="144"/>
      <c r="I652" s="144"/>
      <c r="J652" s="144"/>
      <c r="K652" s="144"/>
      <c r="L652" s="144"/>
      <c r="M652" s="144"/>
      <c r="N652" s="144"/>
      <c r="O652" s="144"/>
      <c r="S652" s="144"/>
      <c r="T652" s="144"/>
    </row>
    <row r="653" spans="7:20">
      <c r="G653" s="144"/>
      <c r="H653" s="144"/>
      <c r="I653" s="144"/>
      <c r="J653" s="144"/>
      <c r="K653" s="144"/>
      <c r="L653" s="144"/>
      <c r="M653" s="144"/>
      <c r="N653" s="144"/>
      <c r="O653" s="144"/>
      <c r="S653" s="144"/>
      <c r="T653" s="144"/>
    </row>
    <row r="654" spans="7:20">
      <c r="G654" s="144"/>
      <c r="H654" s="144"/>
      <c r="I654" s="144"/>
      <c r="J654" s="144"/>
      <c r="K654" s="144"/>
      <c r="L654" s="144"/>
      <c r="M654" s="144"/>
      <c r="N654" s="144"/>
      <c r="O654" s="144"/>
      <c r="S654" s="144"/>
      <c r="T654" s="144"/>
    </row>
    <row r="655" spans="7:20">
      <c r="G655" s="144"/>
      <c r="H655" s="144"/>
      <c r="I655" s="144"/>
      <c r="J655" s="144"/>
      <c r="K655" s="144"/>
      <c r="L655" s="144"/>
      <c r="M655" s="144"/>
      <c r="N655" s="144"/>
      <c r="O655" s="144"/>
      <c r="S655" s="144"/>
      <c r="T655" s="144"/>
    </row>
    <row r="656" spans="7:20">
      <c r="G656" s="144"/>
      <c r="H656" s="144"/>
      <c r="I656" s="144"/>
      <c r="J656" s="144"/>
      <c r="K656" s="144"/>
      <c r="L656" s="144"/>
      <c r="M656" s="144"/>
      <c r="N656" s="144"/>
      <c r="O656" s="144"/>
      <c r="S656" s="144"/>
      <c r="T656" s="144"/>
    </row>
    <row r="657" spans="7:20">
      <c r="G657" s="144"/>
      <c r="H657" s="144"/>
      <c r="I657" s="144"/>
      <c r="J657" s="144"/>
      <c r="K657" s="144"/>
      <c r="L657" s="144"/>
      <c r="M657" s="144"/>
      <c r="N657" s="144"/>
      <c r="O657" s="144"/>
      <c r="S657" s="144"/>
      <c r="T657" s="144"/>
    </row>
    <row r="658" spans="7:20">
      <c r="G658" s="144"/>
      <c r="H658" s="144"/>
      <c r="I658" s="144"/>
      <c r="J658" s="144"/>
      <c r="K658" s="144"/>
      <c r="L658" s="144"/>
      <c r="M658" s="144"/>
      <c r="N658" s="144"/>
      <c r="O658" s="144"/>
      <c r="S658" s="144"/>
      <c r="T658" s="144"/>
    </row>
    <row r="659" spans="7:20">
      <c r="G659" s="144"/>
      <c r="H659" s="144"/>
      <c r="I659" s="144"/>
      <c r="J659" s="144"/>
      <c r="K659" s="144"/>
      <c r="L659" s="144"/>
      <c r="M659" s="144"/>
      <c r="N659" s="144"/>
      <c r="O659" s="144"/>
      <c r="S659" s="144"/>
      <c r="T659" s="144"/>
    </row>
    <row r="660" spans="7:20">
      <c r="G660" s="144"/>
      <c r="H660" s="144"/>
      <c r="I660" s="144"/>
      <c r="J660" s="144"/>
      <c r="K660" s="144"/>
      <c r="L660" s="144"/>
      <c r="M660" s="144"/>
      <c r="N660" s="144"/>
      <c r="O660" s="144"/>
      <c r="S660" s="144"/>
      <c r="T660" s="144"/>
    </row>
    <row r="661" spans="7:20">
      <c r="G661" s="144"/>
      <c r="H661" s="144"/>
      <c r="I661" s="144"/>
      <c r="J661" s="144"/>
      <c r="K661" s="144"/>
      <c r="L661" s="144"/>
      <c r="M661" s="144"/>
      <c r="N661" s="144"/>
      <c r="O661" s="144"/>
      <c r="S661" s="144"/>
      <c r="T661" s="144"/>
    </row>
    <row r="662" spans="7:20">
      <c r="G662" s="144"/>
      <c r="H662" s="144"/>
      <c r="I662" s="144"/>
      <c r="J662" s="144"/>
      <c r="K662" s="144"/>
      <c r="L662" s="144"/>
      <c r="M662" s="144"/>
      <c r="N662" s="144"/>
      <c r="O662" s="144"/>
      <c r="S662" s="144"/>
      <c r="T662" s="144"/>
    </row>
    <row r="663" spans="7:20">
      <c r="G663" s="144"/>
      <c r="H663" s="144"/>
      <c r="I663" s="144"/>
      <c r="J663" s="144"/>
      <c r="K663" s="144"/>
      <c r="L663" s="144"/>
      <c r="M663" s="144"/>
      <c r="N663" s="144"/>
      <c r="O663" s="144"/>
      <c r="S663" s="144"/>
      <c r="T663" s="144"/>
    </row>
    <row r="664" spans="7:20">
      <c r="G664" s="144"/>
      <c r="H664" s="144"/>
      <c r="I664" s="144"/>
      <c r="J664" s="144"/>
      <c r="K664" s="144"/>
      <c r="L664" s="144"/>
      <c r="M664" s="144"/>
      <c r="N664" s="144"/>
      <c r="O664" s="144"/>
      <c r="S664" s="144"/>
      <c r="T664" s="144"/>
    </row>
    <row r="665" spans="7:20">
      <c r="G665" s="144"/>
      <c r="H665" s="144"/>
      <c r="I665" s="144"/>
      <c r="J665" s="144"/>
      <c r="K665" s="144"/>
      <c r="L665" s="144"/>
      <c r="M665" s="144"/>
      <c r="N665" s="144"/>
      <c r="O665" s="144"/>
      <c r="S665" s="144"/>
      <c r="T665" s="144"/>
    </row>
    <row r="666" spans="7:20">
      <c r="G666" s="144"/>
      <c r="H666" s="144"/>
      <c r="I666" s="144"/>
      <c r="J666" s="144"/>
      <c r="K666" s="144"/>
      <c r="L666" s="144"/>
      <c r="M666" s="144"/>
      <c r="N666" s="144"/>
      <c r="O666" s="144"/>
      <c r="S666" s="144"/>
      <c r="T666" s="144"/>
    </row>
    <row r="667" spans="7:20">
      <c r="G667" s="144"/>
      <c r="H667" s="144"/>
      <c r="I667" s="144"/>
      <c r="J667" s="144"/>
      <c r="K667" s="144"/>
      <c r="L667" s="144"/>
      <c r="M667" s="144"/>
      <c r="N667" s="144"/>
      <c r="O667" s="144"/>
      <c r="S667" s="144"/>
      <c r="T667" s="144"/>
    </row>
    <row r="668" spans="7:20">
      <c r="G668" s="144"/>
      <c r="H668" s="144"/>
      <c r="I668" s="144"/>
      <c r="J668" s="144"/>
      <c r="K668" s="144"/>
      <c r="L668" s="144"/>
      <c r="M668" s="144"/>
      <c r="N668" s="144"/>
      <c r="O668" s="144"/>
      <c r="S668" s="144"/>
      <c r="T668" s="144"/>
    </row>
    <row r="669" spans="7:20">
      <c r="G669" s="144"/>
      <c r="H669" s="144"/>
      <c r="I669" s="144"/>
      <c r="J669" s="144"/>
      <c r="K669" s="144"/>
      <c r="L669" s="144"/>
      <c r="M669" s="144"/>
      <c r="N669" s="144"/>
      <c r="O669" s="144"/>
      <c r="S669" s="144"/>
      <c r="T669" s="144"/>
    </row>
    <row r="670" spans="7:20">
      <c r="G670" s="144"/>
      <c r="H670" s="144"/>
      <c r="I670" s="144"/>
      <c r="J670" s="144"/>
      <c r="K670" s="144"/>
      <c r="L670" s="144"/>
      <c r="M670" s="144"/>
      <c r="N670" s="144"/>
      <c r="O670" s="144"/>
      <c r="S670" s="144"/>
      <c r="T670" s="144"/>
    </row>
    <row r="671" spans="7:20">
      <c r="G671" s="144"/>
      <c r="H671" s="144"/>
      <c r="I671" s="144"/>
      <c r="J671" s="144"/>
      <c r="K671" s="144"/>
      <c r="L671" s="144"/>
      <c r="M671" s="144"/>
      <c r="N671" s="144"/>
      <c r="O671" s="144"/>
      <c r="S671" s="144"/>
      <c r="T671" s="144"/>
    </row>
    <row r="672" spans="7:20">
      <c r="G672" s="144"/>
      <c r="H672" s="144"/>
      <c r="I672" s="144"/>
      <c r="J672" s="144"/>
      <c r="K672" s="144"/>
      <c r="L672" s="144"/>
      <c r="M672" s="144"/>
      <c r="N672" s="144"/>
      <c r="O672" s="144"/>
      <c r="S672" s="144"/>
      <c r="T672" s="144"/>
    </row>
    <row r="673" spans="7:20">
      <c r="G673" s="144"/>
      <c r="H673" s="144"/>
      <c r="I673" s="144"/>
      <c r="J673" s="144"/>
      <c r="K673" s="144"/>
      <c r="L673" s="144"/>
      <c r="M673" s="144"/>
      <c r="N673" s="144"/>
      <c r="O673" s="144"/>
      <c r="S673" s="144"/>
      <c r="T673" s="144"/>
    </row>
    <row r="674" spans="7:20">
      <c r="G674" s="144"/>
      <c r="H674" s="144"/>
      <c r="I674" s="144"/>
      <c r="J674" s="144"/>
      <c r="K674" s="144"/>
      <c r="L674" s="144"/>
      <c r="M674" s="144"/>
      <c r="N674" s="144"/>
      <c r="O674" s="144"/>
      <c r="S674" s="144"/>
      <c r="T674" s="144"/>
    </row>
    <row r="675" spans="7:20">
      <c r="G675" s="144"/>
      <c r="H675" s="144"/>
      <c r="I675" s="144"/>
      <c r="J675" s="144"/>
      <c r="K675" s="144"/>
      <c r="L675" s="144"/>
      <c r="M675" s="144"/>
      <c r="N675" s="144"/>
      <c r="O675" s="144"/>
      <c r="S675" s="144"/>
      <c r="T675" s="144"/>
    </row>
    <row r="676" spans="7:20">
      <c r="G676" s="144"/>
      <c r="H676" s="144"/>
      <c r="I676" s="144"/>
      <c r="J676" s="144"/>
      <c r="K676" s="144"/>
      <c r="L676" s="144"/>
      <c r="M676" s="144"/>
      <c r="N676" s="144"/>
      <c r="O676" s="144"/>
      <c r="S676" s="144"/>
      <c r="T676" s="144"/>
    </row>
    <row r="677" spans="7:20">
      <c r="G677" s="144"/>
      <c r="H677" s="144"/>
      <c r="I677" s="144"/>
      <c r="J677" s="144"/>
      <c r="K677" s="144"/>
      <c r="L677" s="144"/>
      <c r="M677" s="144"/>
      <c r="N677" s="144"/>
      <c r="O677" s="144"/>
      <c r="S677" s="144"/>
      <c r="T677" s="144"/>
    </row>
    <row r="678" spans="7:20">
      <c r="G678" s="144"/>
      <c r="H678" s="144"/>
      <c r="I678" s="144"/>
      <c r="J678" s="144"/>
      <c r="K678" s="144"/>
      <c r="L678" s="144"/>
      <c r="M678" s="144"/>
      <c r="N678" s="144"/>
      <c r="O678" s="144"/>
      <c r="S678" s="144"/>
      <c r="T678" s="144"/>
    </row>
    <row r="679" spans="7:20">
      <c r="G679" s="144"/>
      <c r="H679" s="144"/>
      <c r="I679" s="144"/>
      <c r="J679" s="144"/>
      <c r="K679" s="144"/>
      <c r="L679" s="144"/>
      <c r="M679" s="144"/>
      <c r="N679" s="144"/>
      <c r="O679" s="144"/>
      <c r="S679" s="144"/>
      <c r="T679" s="144"/>
    </row>
    <row r="680" spans="7:20">
      <c r="G680" s="144"/>
      <c r="H680" s="144"/>
      <c r="I680" s="144"/>
      <c r="J680" s="144"/>
      <c r="K680" s="144"/>
      <c r="L680" s="144"/>
      <c r="M680" s="144"/>
      <c r="N680" s="144"/>
      <c r="O680" s="144"/>
      <c r="S680" s="144"/>
      <c r="T680" s="144"/>
    </row>
    <row r="681" spans="7:20">
      <c r="G681" s="144"/>
      <c r="H681" s="144"/>
      <c r="I681" s="144"/>
      <c r="J681" s="144"/>
      <c r="K681" s="144"/>
      <c r="L681" s="144"/>
      <c r="M681" s="144"/>
      <c r="N681" s="144"/>
      <c r="O681" s="144"/>
      <c r="S681" s="144"/>
      <c r="T681" s="144"/>
    </row>
    <row r="682" spans="7:20">
      <c r="G682" s="144"/>
      <c r="H682" s="144"/>
      <c r="I682" s="144"/>
      <c r="J682" s="144"/>
      <c r="K682" s="144"/>
      <c r="L682" s="144"/>
      <c r="M682" s="144"/>
      <c r="N682" s="144"/>
      <c r="O682" s="144"/>
      <c r="S682" s="144"/>
      <c r="T682" s="144"/>
    </row>
    <row r="683" spans="7:20">
      <c r="G683" s="144"/>
      <c r="H683" s="144"/>
      <c r="I683" s="144"/>
      <c r="J683" s="144"/>
      <c r="K683" s="144"/>
      <c r="L683" s="144"/>
      <c r="M683" s="144"/>
      <c r="N683" s="144"/>
      <c r="O683" s="144"/>
      <c r="S683" s="144"/>
      <c r="T683" s="144"/>
    </row>
    <row r="684" spans="7:20">
      <c r="G684" s="144"/>
      <c r="H684" s="144"/>
      <c r="I684" s="144"/>
      <c r="J684" s="144"/>
      <c r="K684" s="144"/>
      <c r="L684" s="144"/>
      <c r="M684" s="144"/>
      <c r="N684" s="144"/>
      <c r="O684" s="144"/>
      <c r="S684" s="144"/>
      <c r="T684" s="144"/>
    </row>
    <row r="685" spans="7:20">
      <c r="G685" s="144"/>
      <c r="H685" s="144"/>
      <c r="I685" s="144"/>
      <c r="J685" s="144"/>
      <c r="K685" s="144"/>
      <c r="L685" s="144"/>
      <c r="M685" s="144"/>
      <c r="N685" s="144"/>
      <c r="O685" s="144"/>
      <c r="S685" s="144"/>
      <c r="T685" s="144"/>
    </row>
    <row r="686" spans="7:20">
      <c r="G686" s="144"/>
      <c r="H686" s="144"/>
      <c r="I686" s="144"/>
      <c r="J686" s="144"/>
      <c r="K686" s="144"/>
      <c r="L686" s="144"/>
      <c r="M686" s="144"/>
      <c r="N686" s="144"/>
      <c r="O686" s="144"/>
      <c r="S686" s="144"/>
      <c r="T686" s="144"/>
    </row>
    <row r="687" spans="7:20">
      <c r="G687" s="144"/>
      <c r="H687" s="144"/>
      <c r="I687" s="144"/>
      <c r="J687" s="144"/>
      <c r="K687" s="144"/>
      <c r="L687" s="144"/>
      <c r="M687" s="144"/>
      <c r="N687" s="144"/>
      <c r="O687" s="144"/>
      <c r="S687" s="144"/>
      <c r="T687" s="144"/>
    </row>
    <row r="688" spans="7:20">
      <c r="G688" s="144"/>
      <c r="H688" s="144"/>
      <c r="I688" s="144"/>
      <c r="J688" s="144"/>
      <c r="K688" s="144"/>
      <c r="L688" s="144"/>
      <c r="M688" s="144"/>
      <c r="N688" s="144"/>
      <c r="O688" s="144"/>
      <c r="S688" s="144"/>
      <c r="T688" s="144"/>
    </row>
    <row r="689" spans="7:20">
      <c r="G689" s="144"/>
      <c r="H689" s="144"/>
      <c r="I689" s="144"/>
      <c r="J689" s="144"/>
      <c r="K689" s="144"/>
      <c r="L689" s="144"/>
      <c r="M689" s="144"/>
      <c r="N689" s="144"/>
      <c r="O689" s="144"/>
      <c r="S689" s="144"/>
      <c r="T689" s="144"/>
    </row>
    <row r="690" spans="7:20">
      <c r="G690" s="144"/>
      <c r="H690" s="144"/>
      <c r="I690" s="144"/>
      <c r="J690" s="144"/>
      <c r="K690" s="144"/>
      <c r="L690" s="144"/>
      <c r="M690" s="144"/>
      <c r="N690" s="144"/>
      <c r="O690" s="144"/>
      <c r="S690" s="144"/>
      <c r="T690" s="144"/>
    </row>
    <row r="691" spans="7:20">
      <c r="G691" s="144"/>
      <c r="H691" s="144"/>
      <c r="I691" s="144"/>
      <c r="J691" s="144"/>
      <c r="K691" s="144"/>
      <c r="L691" s="144"/>
      <c r="M691" s="144"/>
      <c r="N691" s="144"/>
      <c r="O691" s="144"/>
      <c r="S691" s="144"/>
      <c r="T691" s="144"/>
    </row>
    <row r="692" spans="7:20">
      <c r="G692" s="144"/>
      <c r="H692" s="144"/>
      <c r="I692" s="144"/>
      <c r="J692" s="144"/>
      <c r="K692" s="144"/>
      <c r="L692" s="144"/>
      <c r="M692" s="144"/>
      <c r="N692" s="144"/>
      <c r="O692" s="144"/>
      <c r="S692" s="144"/>
      <c r="T692" s="144"/>
    </row>
    <row r="693" spans="7:20">
      <c r="G693" s="144"/>
      <c r="H693" s="144"/>
      <c r="I693" s="144"/>
      <c r="J693" s="144"/>
      <c r="K693" s="144"/>
      <c r="L693" s="144"/>
      <c r="M693" s="144"/>
      <c r="N693" s="144"/>
      <c r="O693" s="144"/>
      <c r="S693" s="144"/>
      <c r="T693" s="144"/>
    </row>
    <row r="694" spans="7:20">
      <c r="G694" s="144"/>
      <c r="H694" s="144"/>
      <c r="I694" s="144"/>
      <c r="J694" s="144"/>
      <c r="K694" s="144"/>
      <c r="L694" s="144"/>
      <c r="M694" s="144"/>
      <c r="N694" s="144"/>
      <c r="O694" s="144"/>
      <c r="S694" s="144"/>
      <c r="T694" s="144"/>
    </row>
    <row r="695" spans="7:20">
      <c r="G695" s="144"/>
      <c r="H695" s="144"/>
      <c r="I695" s="144"/>
      <c r="J695" s="144"/>
      <c r="K695" s="144"/>
      <c r="L695" s="144"/>
      <c r="M695" s="144"/>
      <c r="N695" s="144"/>
      <c r="O695" s="144"/>
      <c r="S695" s="144"/>
      <c r="T695" s="144"/>
    </row>
    <row r="696" spans="7:20">
      <c r="G696" s="144"/>
      <c r="H696" s="144"/>
      <c r="I696" s="144"/>
      <c r="J696" s="144"/>
      <c r="K696" s="144"/>
      <c r="L696" s="144"/>
      <c r="M696" s="144"/>
      <c r="N696" s="144"/>
      <c r="O696" s="144"/>
      <c r="S696" s="144"/>
      <c r="T696" s="144"/>
    </row>
    <row r="697" spans="7:20">
      <c r="G697" s="144"/>
      <c r="H697" s="144"/>
      <c r="I697" s="144"/>
      <c r="J697" s="144"/>
      <c r="K697" s="144"/>
      <c r="L697" s="144"/>
      <c r="M697" s="144"/>
      <c r="N697" s="144"/>
      <c r="O697" s="144"/>
      <c r="S697" s="144"/>
      <c r="T697" s="144"/>
    </row>
    <row r="698" spans="7:20">
      <c r="G698" s="144"/>
      <c r="H698" s="144"/>
      <c r="I698" s="144"/>
      <c r="J698" s="144"/>
      <c r="K698" s="144"/>
      <c r="L698" s="144"/>
      <c r="M698" s="144"/>
      <c r="N698" s="144"/>
      <c r="O698" s="144"/>
      <c r="S698" s="144"/>
      <c r="T698" s="144"/>
    </row>
    <row r="699" spans="7:20">
      <c r="G699" s="144"/>
      <c r="H699" s="144"/>
      <c r="I699" s="144"/>
      <c r="J699" s="144"/>
      <c r="K699" s="144"/>
      <c r="L699" s="144"/>
      <c r="M699" s="144"/>
      <c r="N699" s="144"/>
      <c r="O699" s="144"/>
      <c r="S699" s="144"/>
      <c r="T699" s="144"/>
    </row>
    <row r="700" spans="7:20">
      <c r="G700" s="144"/>
      <c r="H700" s="144"/>
      <c r="I700" s="144"/>
      <c r="J700" s="144"/>
      <c r="K700" s="144"/>
      <c r="L700" s="144"/>
      <c r="M700" s="144"/>
      <c r="N700" s="144"/>
      <c r="O700" s="144"/>
      <c r="S700" s="144"/>
      <c r="T700" s="144"/>
    </row>
    <row r="701" spans="7:20">
      <c r="G701" s="144"/>
      <c r="H701" s="144"/>
      <c r="I701" s="144"/>
      <c r="J701" s="144"/>
      <c r="K701" s="144"/>
      <c r="L701" s="144"/>
      <c r="M701" s="144"/>
      <c r="N701" s="144"/>
      <c r="O701" s="144"/>
      <c r="S701" s="144"/>
      <c r="T701" s="144"/>
    </row>
    <row r="702" spans="7:20">
      <c r="G702" s="144"/>
      <c r="H702" s="144"/>
      <c r="I702" s="144"/>
      <c r="J702" s="144"/>
      <c r="K702" s="144"/>
      <c r="L702" s="144"/>
      <c r="M702" s="144"/>
      <c r="N702" s="144"/>
      <c r="O702" s="144"/>
      <c r="S702" s="144"/>
      <c r="T702" s="144"/>
    </row>
    <row r="703" spans="7:20">
      <c r="G703" s="144"/>
      <c r="H703" s="144"/>
      <c r="I703" s="144"/>
      <c r="J703" s="144"/>
      <c r="K703" s="144"/>
      <c r="L703" s="144"/>
      <c r="M703" s="144"/>
      <c r="N703" s="144"/>
      <c r="O703" s="144"/>
      <c r="S703" s="144"/>
      <c r="T703" s="144"/>
    </row>
    <row r="704" spans="7:20">
      <c r="G704" s="144"/>
      <c r="H704" s="144"/>
      <c r="I704" s="144"/>
      <c r="J704" s="144"/>
      <c r="K704" s="144"/>
      <c r="L704" s="144"/>
      <c r="M704" s="144"/>
      <c r="N704" s="144"/>
      <c r="O704" s="144"/>
      <c r="S704" s="144"/>
      <c r="T704" s="144"/>
    </row>
    <row r="705" spans="7:20">
      <c r="G705" s="144"/>
      <c r="H705" s="144"/>
      <c r="I705" s="144"/>
      <c r="J705" s="144"/>
      <c r="K705" s="144"/>
      <c r="L705" s="144"/>
      <c r="M705" s="144"/>
      <c r="N705" s="144"/>
      <c r="O705" s="144"/>
      <c r="S705" s="144"/>
      <c r="T705" s="144"/>
    </row>
    <row r="706" spans="7:20">
      <c r="G706" s="144"/>
      <c r="H706" s="144"/>
      <c r="I706" s="144"/>
      <c r="J706" s="144"/>
      <c r="K706" s="144"/>
      <c r="L706" s="144"/>
      <c r="M706" s="144"/>
      <c r="N706" s="144"/>
      <c r="O706" s="144"/>
      <c r="S706" s="144"/>
      <c r="T706" s="144"/>
    </row>
    <row r="707" spans="7:20">
      <c r="G707" s="144"/>
      <c r="H707" s="144"/>
      <c r="I707" s="144"/>
      <c r="J707" s="144"/>
      <c r="K707" s="144"/>
      <c r="L707" s="144"/>
      <c r="M707" s="144"/>
      <c r="N707" s="144"/>
      <c r="O707" s="144"/>
      <c r="S707" s="144"/>
      <c r="T707" s="144"/>
    </row>
    <row r="708" spans="7:20">
      <c r="G708" s="144"/>
      <c r="H708" s="144"/>
      <c r="I708" s="144"/>
      <c r="J708" s="144"/>
      <c r="K708" s="144"/>
      <c r="L708" s="144"/>
      <c r="M708" s="144"/>
      <c r="N708" s="144"/>
      <c r="O708" s="144"/>
      <c r="S708" s="144"/>
      <c r="T708" s="144"/>
    </row>
    <row r="709" spans="7:20">
      <c r="G709" s="144"/>
      <c r="H709" s="144"/>
      <c r="I709" s="144"/>
      <c r="J709" s="144"/>
      <c r="K709" s="144"/>
      <c r="L709" s="144"/>
      <c r="M709" s="144"/>
      <c r="N709" s="144"/>
      <c r="O709" s="144"/>
      <c r="S709" s="144"/>
      <c r="T709" s="144"/>
    </row>
    <row r="710" spans="7:20">
      <c r="G710" s="144"/>
      <c r="H710" s="144"/>
      <c r="I710" s="144"/>
      <c r="J710" s="144"/>
      <c r="K710" s="144"/>
      <c r="L710" s="144"/>
      <c r="M710" s="144"/>
      <c r="N710" s="144"/>
      <c r="O710" s="144"/>
      <c r="S710" s="144"/>
      <c r="T710" s="144"/>
    </row>
    <row r="711" spans="7:20">
      <c r="G711" s="144"/>
      <c r="H711" s="144"/>
      <c r="I711" s="144"/>
      <c r="J711" s="144"/>
      <c r="K711" s="144"/>
      <c r="L711" s="144"/>
      <c r="M711" s="144"/>
      <c r="N711" s="144"/>
      <c r="O711" s="144"/>
      <c r="S711" s="144"/>
      <c r="T711" s="144"/>
    </row>
    <row r="712" spans="7:20">
      <c r="G712" s="144"/>
      <c r="H712" s="144"/>
      <c r="I712" s="144"/>
      <c r="J712" s="144"/>
      <c r="K712" s="144"/>
      <c r="L712" s="144"/>
      <c r="M712" s="144"/>
      <c r="N712" s="144"/>
      <c r="O712" s="144"/>
      <c r="S712" s="144"/>
      <c r="T712" s="144"/>
    </row>
    <row r="713" spans="7:20">
      <c r="G713" s="144"/>
      <c r="H713" s="144"/>
      <c r="I713" s="144"/>
      <c r="J713" s="144"/>
      <c r="K713" s="144"/>
      <c r="L713" s="144"/>
      <c r="M713" s="144"/>
      <c r="N713" s="144"/>
      <c r="O713" s="144"/>
      <c r="S713" s="144"/>
      <c r="T713" s="144"/>
    </row>
    <row r="714" spans="7:20">
      <c r="G714" s="144"/>
      <c r="H714" s="144"/>
      <c r="I714" s="144"/>
      <c r="J714" s="144"/>
      <c r="K714" s="144"/>
      <c r="L714" s="144"/>
      <c r="M714" s="144"/>
      <c r="N714" s="144"/>
      <c r="O714" s="144"/>
      <c r="S714" s="144"/>
      <c r="T714" s="144"/>
    </row>
    <row r="715" spans="7:20">
      <c r="G715" s="144"/>
      <c r="H715" s="144"/>
      <c r="I715" s="144"/>
      <c r="J715" s="144"/>
      <c r="K715" s="144"/>
      <c r="L715" s="144"/>
      <c r="M715" s="144"/>
      <c r="N715" s="144"/>
      <c r="O715" s="144"/>
      <c r="S715" s="144"/>
      <c r="T715" s="144"/>
    </row>
    <row r="716" spans="7:20">
      <c r="G716" s="144"/>
      <c r="H716" s="144"/>
      <c r="I716" s="144"/>
      <c r="J716" s="144"/>
      <c r="K716" s="144"/>
      <c r="L716" s="144"/>
      <c r="M716" s="144"/>
      <c r="N716" s="144"/>
      <c r="O716" s="144"/>
      <c r="S716" s="144"/>
      <c r="T716" s="144"/>
    </row>
    <row r="717" spans="7:20">
      <c r="G717" s="144"/>
      <c r="H717" s="144"/>
      <c r="I717" s="144"/>
      <c r="J717" s="144"/>
      <c r="K717" s="144"/>
      <c r="L717" s="144"/>
      <c r="M717" s="144"/>
      <c r="N717" s="144"/>
      <c r="O717" s="144"/>
      <c r="S717" s="144"/>
      <c r="T717" s="144"/>
    </row>
    <row r="718" spans="7:20">
      <c r="G718" s="144"/>
      <c r="H718" s="144"/>
      <c r="I718" s="144"/>
      <c r="J718" s="144"/>
      <c r="K718" s="144"/>
      <c r="L718" s="144"/>
      <c r="M718" s="144"/>
      <c r="N718" s="144"/>
      <c r="O718" s="144"/>
      <c r="S718" s="144"/>
      <c r="T718" s="144"/>
    </row>
    <row r="719" spans="7:20">
      <c r="G719" s="144"/>
      <c r="H719" s="144"/>
      <c r="I719" s="144"/>
      <c r="J719" s="144"/>
      <c r="K719" s="144"/>
      <c r="L719" s="144"/>
      <c r="M719" s="144"/>
      <c r="N719" s="144"/>
      <c r="O719" s="144"/>
      <c r="S719" s="144"/>
      <c r="T719" s="144"/>
    </row>
    <row r="720" spans="7:20">
      <c r="G720" s="144"/>
      <c r="H720" s="144"/>
      <c r="I720" s="144"/>
      <c r="J720" s="144"/>
      <c r="K720" s="144"/>
      <c r="L720" s="144"/>
      <c r="M720" s="144"/>
      <c r="N720" s="144"/>
      <c r="O720" s="144"/>
      <c r="S720" s="144"/>
      <c r="T720" s="144"/>
    </row>
    <row r="721" spans="7:20">
      <c r="G721" s="144"/>
      <c r="H721" s="144"/>
      <c r="I721" s="144"/>
      <c r="J721" s="144"/>
      <c r="K721" s="144"/>
      <c r="L721" s="144"/>
      <c r="M721" s="144"/>
      <c r="N721" s="144"/>
      <c r="O721" s="144"/>
      <c r="S721" s="144"/>
      <c r="T721" s="144"/>
    </row>
    <row r="722" spans="7:20">
      <c r="G722" s="144"/>
      <c r="H722" s="144"/>
      <c r="I722" s="144"/>
      <c r="J722" s="144"/>
      <c r="K722" s="144"/>
      <c r="L722" s="144"/>
      <c r="M722" s="144"/>
      <c r="N722" s="144"/>
      <c r="O722" s="144"/>
      <c r="S722" s="144"/>
      <c r="T722" s="144"/>
    </row>
    <row r="723" spans="7:20">
      <c r="G723" s="144"/>
      <c r="H723" s="144"/>
      <c r="I723" s="144"/>
      <c r="J723" s="144"/>
      <c r="K723" s="144"/>
      <c r="L723" s="144"/>
      <c r="M723" s="144"/>
      <c r="N723" s="144"/>
      <c r="O723" s="144"/>
      <c r="S723" s="144"/>
      <c r="T723" s="144"/>
    </row>
    <row r="724" spans="7:20">
      <c r="G724" s="144"/>
      <c r="H724" s="144"/>
      <c r="I724" s="144"/>
      <c r="J724" s="144"/>
      <c r="K724" s="144"/>
      <c r="L724" s="144"/>
      <c r="M724" s="144"/>
      <c r="N724" s="144"/>
      <c r="O724" s="144"/>
      <c r="S724" s="144"/>
      <c r="T724" s="144"/>
    </row>
    <row r="725" spans="7:20">
      <c r="G725" s="144"/>
      <c r="H725" s="144"/>
      <c r="I725" s="144"/>
      <c r="J725" s="144"/>
      <c r="K725" s="144"/>
      <c r="L725" s="144"/>
      <c r="M725" s="144"/>
      <c r="N725" s="144"/>
      <c r="O725" s="144"/>
      <c r="S725" s="144"/>
      <c r="T725" s="144"/>
    </row>
    <row r="726" spans="7:20">
      <c r="G726" s="144"/>
      <c r="H726" s="144"/>
      <c r="I726" s="144"/>
      <c r="J726" s="144"/>
      <c r="K726" s="144"/>
      <c r="L726" s="144"/>
      <c r="M726" s="144"/>
      <c r="N726" s="144"/>
      <c r="O726" s="144"/>
      <c r="S726" s="144"/>
      <c r="T726" s="144"/>
    </row>
    <row r="727" spans="7:20">
      <c r="G727" s="144"/>
      <c r="H727" s="144"/>
      <c r="I727" s="144"/>
      <c r="J727" s="144"/>
      <c r="K727" s="144"/>
      <c r="L727" s="144"/>
      <c r="M727" s="144"/>
      <c r="N727" s="144"/>
      <c r="O727" s="144"/>
      <c r="S727" s="144"/>
      <c r="T727" s="144"/>
    </row>
    <row r="728" spans="7:20">
      <c r="G728" s="144"/>
      <c r="H728" s="144"/>
      <c r="I728" s="144"/>
      <c r="J728" s="144"/>
      <c r="K728" s="144"/>
      <c r="L728" s="144"/>
      <c r="M728" s="144"/>
      <c r="N728" s="144"/>
      <c r="O728" s="144"/>
      <c r="S728" s="144"/>
      <c r="T728" s="144"/>
    </row>
    <row r="729" spans="7:20">
      <c r="G729" s="144"/>
      <c r="H729" s="144"/>
      <c r="I729" s="144"/>
      <c r="J729" s="144"/>
      <c r="K729" s="144"/>
      <c r="L729" s="144"/>
      <c r="M729" s="144"/>
      <c r="N729" s="144"/>
      <c r="O729" s="144"/>
      <c r="S729" s="144"/>
      <c r="T729" s="144"/>
    </row>
    <row r="730" spans="7:20">
      <c r="G730" s="144"/>
      <c r="H730" s="144"/>
      <c r="I730" s="144"/>
      <c r="J730" s="144"/>
      <c r="K730" s="144"/>
      <c r="L730" s="144"/>
      <c r="M730" s="144"/>
      <c r="N730" s="144"/>
      <c r="O730" s="144"/>
      <c r="S730" s="144"/>
      <c r="T730" s="144"/>
    </row>
    <row r="731" spans="7:20">
      <c r="G731" s="144"/>
      <c r="H731" s="144"/>
      <c r="I731" s="144"/>
      <c r="J731" s="144"/>
      <c r="K731" s="144"/>
      <c r="L731" s="144"/>
      <c r="M731" s="144"/>
      <c r="N731" s="144"/>
      <c r="O731" s="144"/>
      <c r="S731" s="144"/>
      <c r="T731" s="144"/>
    </row>
    <row r="732" spans="7:20">
      <c r="G732" s="144"/>
      <c r="H732" s="144"/>
      <c r="I732" s="144"/>
      <c r="J732" s="144"/>
      <c r="K732" s="144"/>
      <c r="L732" s="144"/>
      <c r="M732" s="144"/>
      <c r="N732" s="144"/>
      <c r="O732" s="144"/>
      <c r="S732" s="144"/>
      <c r="T732" s="144"/>
    </row>
    <row r="733" spans="7:20">
      <c r="G733" s="144"/>
      <c r="H733" s="144"/>
      <c r="I733" s="144"/>
      <c r="J733" s="144"/>
      <c r="K733" s="144"/>
      <c r="L733" s="144"/>
      <c r="M733" s="144"/>
      <c r="N733" s="144"/>
      <c r="O733" s="144"/>
      <c r="S733" s="144"/>
      <c r="T733" s="144"/>
    </row>
    <row r="734" spans="7:20">
      <c r="G734" s="144"/>
      <c r="H734" s="144"/>
      <c r="I734" s="144"/>
      <c r="J734" s="144"/>
      <c r="K734" s="144"/>
      <c r="L734" s="144"/>
      <c r="M734" s="144"/>
      <c r="N734" s="144"/>
      <c r="O734" s="144"/>
      <c r="S734" s="144"/>
      <c r="T734" s="144"/>
    </row>
    <row r="735" spans="7:20">
      <c r="G735" s="144"/>
      <c r="H735" s="144"/>
      <c r="I735" s="144"/>
      <c r="J735" s="144"/>
      <c r="K735" s="144"/>
      <c r="L735" s="144"/>
      <c r="M735" s="144"/>
      <c r="N735" s="144"/>
      <c r="O735" s="144"/>
      <c r="S735" s="144"/>
      <c r="T735" s="144"/>
    </row>
    <row r="736" spans="7:20">
      <c r="G736" s="144"/>
      <c r="H736" s="144"/>
      <c r="I736" s="144"/>
      <c r="J736" s="144"/>
      <c r="K736" s="144"/>
      <c r="L736" s="144"/>
      <c r="M736" s="144"/>
      <c r="N736" s="144"/>
      <c r="O736" s="144"/>
      <c r="S736" s="144"/>
      <c r="T736" s="144"/>
    </row>
    <row r="737" spans="7:20">
      <c r="G737" s="144"/>
      <c r="H737" s="144"/>
      <c r="I737" s="144"/>
      <c r="J737" s="144"/>
      <c r="K737" s="144"/>
      <c r="L737" s="144"/>
      <c r="M737" s="144"/>
      <c r="N737" s="144"/>
      <c r="O737" s="144"/>
      <c r="S737" s="144"/>
      <c r="T737" s="144"/>
    </row>
    <row r="738" spans="7:20">
      <c r="G738" s="144"/>
      <c r="H738" s="144"/>
      <c r="I738" s="144"/>
      <c r="J738" s="144"/>
      <c r="K738" s="144"/>
      <c r="L738" s="144"/>
      <c r="M738" s="144"/>
      <c r="N738" s="144"/>
      <c r="O738" s="144"/>
      <c r="S738" s="144"/>
      <c r="T738" s="144"/>
    </row>
    <row r="739" spans="7:20">
      <c r="G739" s="144"/>
      <c r="H739" s="144"/>
      <c r="I739" s="144"/>
      <c r="J739" s="144"/>
      <c r="K739" s="144"/>
      <c r="L739" s="144"/>
      <c r="M739" s="144"/>
      <c r="N739" s="144"/>
      <c r="O739" s="144"/>
      <c r="S739" s="144"/>
      <c r="T739" s="144"/>
    </row>
    <row r="740" spans="7:20">
      <c r="G740" s="144"/>
      <c r="H740" s="144"/>
      <c r="I740" s="144"/>
      <c r="J740" s="144"/>
      <c r="K740" s="144"/>
      <c r="L740" s="144"/>
      <c r="M740" s="144"/>
      <c r="N740" s="144"/>
      <c r="O740" s="144"/>
      <c r="S740" s="144"/>
      <c r="T740" s="144"/>
    </row>
    <row r="741" spans="7:20">
      <c r="G741" s="144"/>
      <c r="H741" s="144"/>
      <c r="I741" s="144"/>
      <c r="J741" s="144"/>
      <c r="K741" s="144"/>
      <c r="L741" s="144"/>
      <c r="M741" s="144"/>
      <c r="N741" s="144"/>
      <c r="O741" s="144"/>
      <c r="S741" s="144"/>
      <c r="T741" s="144"/>
    </row>
    <row r="742" spans="7:20">
      <c r="G742" s="144"/>
      <c r="H742" s="144"/>
      <c r="I742" s="144"/>
      <c r="J742" s="144"/>
      <c r="K742" s="144"/>
      <c r="L742" s="144"/>
      <c r="M742" s="144"/>
      <c r="N742" s="144"/>
      <c r="O742" s="144"/>
      <c r="S742" s="144"/>
      <c r="T742" s="144"/>
    </row>
    <row r="743" spans="7:20">
      <c r="G743" s="144"/>
      <c r="H743" s="144"/>
      <c r="I743" s="144"/>
      <c r="J743" s="144"/>
      <c r="K743" s="144"/>
      <c r="L743" s="144"/>
      <c r="M743" s="144"/>
      <c r="N743" s="144"/>
      <c r="O743" s="144"/>
      <c r="S743" s="144"/>
      <c r="T743" s="144"/>
    </row>
    <row r="744" spans="7:20">
      <c r="G744" s="144"/>
      <c r="H744" s="144"/>
      <c r="I744" s="144"/>
      <c r="J744" s="144"/>
      <c r="K744" s="144"/>
      <c r="L744" s="144"/>
      <c r="M744" s="144"/>
      <c r="N744" s="144"/>
      <c r="O744" s="144"/>
      <c r="S744" s="144"/>
      <c r="T744" s="144"/>
    </row>
    <row r="745" spans="7:20">
      <c r="G745" s="144"/>
      <c r="H745" s="144"/>
      <c r="I745" s="144"/>
      <c r="J745" s="144"/>
      <c r="K745" s="144"/>
      <c r="L745" s="144"/>
      <c r="M745" s="144"/>
      <c r="N745" s="144"/>
      <c r="O745" s="144"/>
      <c r="S745" s="144"/>
      <c r="T745" s="144"/>
    </row>
    <row r="746" spans="7:20">
      <c r="G746" s="144"/>
      <c r="H746" s="144"/>
      <c r="I746" s="144"/>
      <c r="J746" s="144"/>
      <c r="K746" s="144"/>
      <c r="L746" s="144"/>
      <c r="M746" s="144"/>
      <c r="N746" s="144"/>
      <c r="O746" s="144"/>
      <c r="S746" s="144"/>
      <c r="T746" s="144"/>
    </row>
    <row r="747" spans="7:20">
      <c r="G747" s="144"/>
      <c r="H747" s="144"/>
      <c r="I747" s="144"/>
      <c r="J747" s="144"/>
      <c r="K747" s="144"/>
      <c r="L747" s="144"/>
      <c r="M747" s="144"/>
      <c r="N747" s="144"/>
      <c r="O747" s="144"/>
      <c r="S747" s="144"/>
      <c r="T747" s="144"/>
    </row>
    <row r="748" spans="7:20">
      <c r="G748" s="144"/>
      <c r="H748" s="144"/>
      <c r="I748" s="144"/>
      <c r="J748" s="144"/>
      <c r="K748" s="144"/>
      <c r="L748" s="144"/>
      <c r="M748" s="144"/>
      <c r="N748" s="144"/>
      <c r="O748" s="144"/>
      <c r="S748" s="144"/>
      <c r="T748" s="144"/>
    </row>
    <row r="749" spans="7:20">
      <c r="G749" s="144"/>
      <c r="H749" s="144"/>
      <c r="I749" s="144"/>
      <c r="J749" s="144"/>
      <c r="K749" s="144"/>
      <c r="L749" s="144"/>
      <c r="M749" s="144"/>
      <c r="N749" s="144"/>
      <c r="O749" s="144"/>
      <c r="S749" s="144"/>
      <c r="T749" s="144"/>
    </row>
    <row r="750" spans="7:20">
      <c r="G750" s="144"/>
      <c r="H750" s="144"/>
      <c r="I750" s="144"/>
      <c r="J750" s="144"/>
      <c r="K750" s="144"/>
      <c r="L750" s="144"/>
      <c r="M750" s="144"/>
      <c r="N750" s="144"/>
      <c r="O750" s="144"/>
      <c r="S750" s="144"/>
      <c r="T750" s="144"/>
    </row>
    <row r="751" spans="7:20">
      <c r="G751" s="144"/>
      <c r="H751" s="144"/>
      <c r="I751" s="144"/>
      <c r="J751" s="144"/>
      <c r="K751" s="144"/>
      <c r="L751" s="144"/>
      <c r="M751" s="144"/>
      <c r="N751" s="144"/>
      <c r="O751" s="144"/>
      <c r="S751" s="144"/>
      <c r="T751" s="144"/>
    </row>
    <row r="752" spans="7:20">
      <c r="G752" s="144"/>
      <c r="H752" s="144"/>
      <c r="I752" s="144"/>
      <c r="J752" s="144"/>
      <c r="K752" s="144"/>
      <c r="L752" s="144"/>
      <c r="M752" s="144"/>
      <c r="N752" s="144"/>
      <c r="O752" s="144"/>
      <c r="S752" s="144"/>
      <c r="T752" s="144"/>
    </row>
    <row r="753" spans="7:20">
      <c r="G753" s="144"/>
      <c r="H753" s="144"/>
      <c r="I753" s="144"/>
      <c r="J753" s="144"/>
      <c r="K753" s="144"/>
      <c r="L753" s="144"/>
      <c r="M753" s="144"/>
      <c r="N753" s="144"/>
      <c r="O753" s="144"/>
      <c r="S753" s="144"/>
      <c r="T753" s="144"/>
    </row>
    <row r="754" spans="7:20">
      <c r="G754" s="144"/>
      <c r="H754" s="144"/>
      <c r="I754" s="144"/>
      <c r="J754" s="144"/>
      <c r="K754" s="144"/>
      <c r="L754" s="144"/>
      <c r="M754" s="144"/>
      <c r="N754" s="144"/>
      <c r="O754" s="144"/>
      <c r="S754" s="144"/>
      <c r="T754" s="144"/>
    </row>
    <row r="755" spans="7:20">
      <c r="G755" s="144"/>
      <c r="H755" s="144"/>
      <c r="I755" s="144"/>
      <c r="J755" s="144"/>
      <c r="K755" s="144"/>
      <c r="L755" s="144"/>
      <c r="M755" s="144"/>
      <c r="N755" s="144"/>
      <c r="O755" s="144"/>
      <c r="S755" s="144"/>
      <c r="T755" s="144"/>
    </row>
    <row r="756" spans="7:20">
      <c r="G756" s="144"/>
      <c r="H756" s="144"/>
      <c r="I756" s="144"/>
      <c r="J756" s="144"/>
      <c r="K756" s="144"/>
      <c r="L756" s="144"/>
      <c r="M756" s="144"/>
      <c r="N756" s="144"/>
      <c r="O756" s="144"/>
      <c r="S756" s="144"/>
      <c r="T756" s="144"/>
    </row>
    <row r="757" spans="7:20">
      <c r="G757" s="144"/>
      <c r="H757" s="144"/>
      <c r="I757" s="144"/>
      <c r="J757" s="144"/>
      <c r="K757" s="144"/>
      <c r="L757" s="144"/>
      <c r="M757" s="144"/>
      <c r="N757" s="144"/>
      <c r="O757" s="144"/>
      <c r="S757" s="144"/>
      <c r="T757" s="144"/>
    </row>
    <row r="758" spans="7:20">
      <c r="G758" s="144"/>
      <c r="H758" s="144"/>
      <c r="I758" s="144"/>
      <c r="J758" s="144"/>
      <c r="K758" s="144"/>
      <c r="L758" s="144"/>
      <c r="M758" s="144"/>
      <c r="N758" s="144"/>
      <c r="O758" s="144"/>
      <c r="S758" s="144"/>
      <c r="T758" s="144"/>
    </row>
    <row r="759" spans="7:20">
      <c r="G759" s="144"/>
      <c r="H759" s="144"/>
      <c r="I759" s="144"/>
      <c r="J759" s="144"/>
      <c r="K759" s="144"/>
      <c r="L759" s="144"/>
      <c r="M759" s="144"/>
      <c r="N759" s="144"/>
      <c r="O759" s="144"/>
      <c r="S759" s="144"/>
      <c r="T759" s="144"/>
    </row>
    <row r="760" spans="7:20">
      <c r="G760" s="144"/>
      <c r="H760" s="144"/>
      <c r="I760" s="144"/>
      <c r="J760" s="144"/>
      <c r="K760" s="144"/>
      <c r="L760" s="144"/>
      <c r="M760" s="144"/>
      <c r="N760" s="144"/>
      <c r="O760" s="144"/>
      <c r="S760" s="144"/>
      <c r="T760" s="144"/>
    </row>
    <row r="761" spans="7:20">
      <c r="G761" s="144"/>
      <c r="H761" s="144"/>
      <c r="I761" s="144"/>
      <c r="J761" s="144"/>
      <c r="K761" s="144"/>
      <c r="L761" s="144"/>
      <c r="M761" s="144"/>
      <c r="N761" s="144"/>
      <c r="O761" s="144"/>
      <c r="S761" s="144"/>
      <c r="T761" s="144"/>
    </row>
    <row r="762" spans="7:20">
      <c r="G762" s="144"/>
      <c r="H762" s="144"/>
      <c r="I762" s="144"/>
      <c r="J762" s="144"/>
      <c r="K762" s="144"/>
      <c r="L762" s="144"/>
      <c r="M762" s="144"/>
      <c r="N762" s="144"/>
      <c r="O762" s="144"/>
      <c r="S762" s="144"/>
      <c r="T762" s="144"/>
    </row>
    <row r="763" spans="7:20">
      <c r="G763" s="144"/>
      <c r="H763" s="144"/>
      <c r="I763" s="144"/>
      <c r="J763" s="144"/>
      <c r="K763" s="144"/>
      <c r="L763" s="144"/>
      <c r="M763" s="144"/>
      <c r="N763" s="144"/>
      <c r="O763" s="144"/>
      <c r="S763" s="144"/>
      <c r="T763" s="144"/>
    </row>
    <row r="764" spans="7:20">
      <c r="G764" s="144"/>
      <c r="H764" s="144"/>
      <c r="I764" s="144"/>
      <c r="J764" s="144"/>
      <c r="K764" s="144"/>
      <c r="L764" s="144"/>
      <c r="M764" s="144"/>
      <c r="N764" s="144"/>
      <c r="O764" s="144"/>
      <c r="S764" s="144"/>
      <c r="T764" s="144"/>
    </row>
    <row r="765" spans="7:20">
      <c r="G765" s="144"/>
      <c r="H765" s="144"/>
      <c r="I765" s="144"/>
      <c r="J765" s="144"/>
      <c r="K765" s="144"/>
      <c r="L765" s="144"/>
      <c r="M765" s="144"/>
      <c r="N765" s="144"/>
      <c r="O765" s="144"/>
      <c r="S765" s="144"/>
      <c r="T765" s="144"/>
    </row>
    <row r="766" spans="7:20">
      <c r="G766" s="144"/>
      <c r="H766" s="144"/>
      <c r="I766" s="144"/>
      <c r="J766" s="144"/>
      <c r="K766" s="144"/>
      <c r="L766" s="144"/>
      <c r="M766" s="144"/>
      <c r="N766" s="144"/>
      <c r="O766" s="144"/>
      <c r="S766" s="144"/>
      <c r="T766" s="144"/>
    </row>
    <row r="767" spans="7:20">
      <c r="G767" s="144"/>
      <c r="H767" s="144"/>
      <c r="I767" s="144"/>
      <c r="J767" s="144"/>
      <c r="K767" s="144"/>
      <c r="L767" s="144"/>
      <c r="M767" s="144"/>
      <c r="N767" s="144"/>
      <c r="O767" s="144"/>
      <c r="S767" s="144"/>
      <c r="T767" s="144"/>
    </row>
    <row r="768" spans="7:20">
      <c r="G768" s="144"/>
      <c r="H768" s="144"/>
      <c r="I768" s="144"/>
      <c r="J768" s="144"/>
      <c r="K768" s="144"/>
      <c r="L768" s="144"/>
      <c r="M768" s="144"/>
      <c r="N768" s="144"/>
      <c r="O768" s="144"/>
      <c r="S768" s="144"/>
      <c r="T768" s="144"/>
    </row>
    <row r="769" spans="7:20">
      <c r="G769" s="144"/>
      <c r="H769" s="144"/>
      <c r="I769" s="144"/>
      <c r="J769" s="144"/>
      <c r="K769" s="144"/>
      <c r="L769" s="144"/>
      <c r="M769" s="144"/>
      <c r="N769" s="144"/>
      <c r="O769" s="144"/>
      <c r="S769" s="144"/>
      <c r="T769" s="144"/>
    </row>
    <row r="770" spans="7:20">
      <c r="G770" s="144"/>
      <c r="H770" s="144"/>
      <c r="I770" s="144"/>
      <c r="J770" s="144"/>
      <c r="K770" s="144"/>
      <c r="L770" s="144"/>
      <c r="M770" s="144"/>
      <c r="N770" s="144"/>
      <c r="O770" s="144"/>
      <c r="S770" s="144"/>
      <c r="T770" s="144"/>
    </row>
    <row r="771" spans="7:20">
      <c r="G771" s="144"/>
      <c r="H771" s="144"/>
      <c r="I771" s="144"/>
      <c r="J771" s="144"/>
      <c r="K771" s="144"/>
      <c r="L771" s="144"/>
      <c r="M771" s="144"/>
      <c r="N771" s="144"/>
      <c r="O771" s="144"/>
      <c r="S771" s="144"/>
      <c r="T771" s="144"/>
    </row>
    <row r="772" spans="7:20">
      <c r="G772" s="144"/>
      <c r="H772" s="144"/>
      <c r="I772" s="144"/>
      <c r="J772" s="144"/>
      <c r="K772" s="144"/>
      <c r="L772" s="144"/>
      <c r="M772" s="144"/>
      <c r="N772" s="144"/>
      <c r="O772" s="144"/>
      <c r="S772" s="144"/>
      <c r="T772" s="144"/>
    </row>
    <row r="773" spans="7:20">
      <c r="G773" s="144"/>
      <c r="H773" s="144"/>
      <c r="I773" s="144"/>
      <c r="J773" s="144"/>
      <c r="K773" s="144"/>
      <c r="L773" s="144"/>
      <c r="M773" s="144"/>
      <c r="N773" s="144"/>
      <c r="O773" s="144"/>
      <c r="S773" s="144"/>
      <c r="T773" s="144"/>
    </row>
    <row r="774" spans="7:20">
      <c r="G774" s="144"/>
      <c r="H774" s="144"/>
      <c r="I774" s="144"/>
      <c r="J774" s="144"/>
      <c r="K774" s="144"/>
      <c r="L774" s="144"/>
      <c r="M774" s="144"/>
      <c r="N774" s="144"/>
      <c r="O774" s="144"/>
      <c r="S774" s="144"/>
      <c r="T774" s="144"/>
    </row>
    <row r="775" spans="7:20">
      <c r="G775" s="144"/>
      <c r="H775" s="144"/>
      <c r="I775" s="144"/>
      <c r="J775" s="144"/>
      <c r="K775" s="144"/>
      <c r="L775" s="144"/>
      <c r="M775" s="144"/>
      <c r="N775" s="144"/>
      <c r="O775" s="144"/>
      <c r="S775" s="144"/>
      <c r="T775" s="144"/>
    </row>
    <row r="776" spans="7:20">
      <c r="G776" s="144"/>
      <c r="H776" s="144"/>
      <c r="I776" s="144"/>
      <c r="J776" s="144"/>
      <c r="K776" s="144"/>
      <c r="L776" s="144"/>
      <c r="M776" s="144"/>
      <c r="N776" s="144"/>
      <c r="O776" s="144"/>
      <c r="S776" s="144"/>
      <c r="T776" s="144"/>
    </row>
    <row r="777" spans="7:20">
      <c r="G777" s="144"/>
      <c r="H777" s="144"/>
      <c r="I777" s="144"/>
      <c r="J777" s="144"/>
      <c r="K777" s="144"/>
      <c r="L777" s="144"/>
      <c r="M777" s="144"/>
      <c r="N777" s="144"/>
      <c r="O777" s="144"/>
      <c r="S777" s="144"/>
      <c r="T777" s="144"/>
    </row>
    <row r="778" spans="7:20">
      <c r="G778" s="144"/>
      <c r="H778" s="144"/>
      <c r="I778" s="144"/>
      <c r="J778" s="144"/>
      <c r="K778" s="144"/>
      <c r="L778" s="144"/>
      <c r="M778" s="144"/>
      <c r="N778" s="144"/>
      <c r="O778" s="144"/>
      <c r="S778" s="144"/>
      <c r="T778" s="144"/>
    </row>
    <row r="779" spans="7:20">
      <c r="G779" s="144"/>
      <c r="H779" s="144"/>
      <c r="I779" s="144"/>
      <c r="J779" s="144"/>
      <c r="K779" s="144"/>
      <c r="L779" s="144"/>
      <c r="M779" s="144"/>
      <c r="N779" s="144"/>
      <c r="O779" s="144"/>
      <c r="S779" s="144"/>
      <c r="T779" s="144"/>
    </row>
    <row r="780" spans="7:20">
      <c r="G780" s="144"/>
      <c r="H780" s="144"/>
      <c r="I780" s="144"/>
      <c r="J780" s="144"/>
      <c r="K780" s="144"/>
      <c r="L780" s="144"/>
      <c r="M780" s="144"/>
      <c r="N780" s="144"/>
      <c r="O780" s="144"/>
      <c r="S780" s="144"/>
      <c r="T780" s="144"/>
    </row>
    <row r="781" spans="7:20">
      <c r="G781" s="144"/>
      <c r="H781" s="144"/>
      <c r="I781" s="144"/>
      <c r="J781" s="144"/>
      <c r="K781" s="144"/>
      <c r="L781" s="144"/>
      <c r="M781" s="144"/>
      <c r="N781" s="144"/>
      <c r="O781" s="144"/>
      <c r="S781" s="144"/>
      <c r="T781" s="144"/>
    </row>
    <row r="782" spans="7:20">
      <c r="G782" s="144"/>
      <c r="H782" s="144"/>
      <c r="I782" s="144"/>
      <c r="J782" s="144"/>
      <c r="K782" s="144"/>
      <c r="L782" s="144"/>
      <c r="M782" s="144"/>
      <c r="N782" s="144"/>
      <c r="O782" s="144"/>
      <c r="S782" s="144"/>
      <c r="T782" s="144"/>
    </row>
    <row r="783" spans="7:20">
      <c r="G783" s="144"/>
      <c r="H783" s="144"/>
      <c r="I783" s="144"/>
      <c r="J783" s="144"/>
      <c r="K783" s="144"/>
      <c r="L783" s="144"/>
      <c r="M783" s="144"/>
      <c r="N783" s="144"/>
      <c r="O783" s="144"/>
      <c r="S783" s="144"/>
      <c r="T783" s="144"/>
    </row>
    <row r="784" spans="7:20">
      <c r="G784" s="144"/>
      <c r="H784" s="144"/>
      <c r="I784" s="144"/>
      <c r="J784" s="144"/>
      <c r="K784" s="144"/>
      <c r="L784" s="144"/>
      <c r="M784" s="144"/>
      <c r="N784" s="144"/>
      <c r="O784" s="144"/>
      <c r="S784" s="144"/>
      <c r="T784" s="144"/>
    </row>
    <row r="785" spans="7:20">
      <c r="G785" s="144"/>
      <c r="H785" s="144"/>
      <c r="I785" s="144"/>
      <c r="J785" s="144"/>
      <c r="K785" s="144"/>
      <c r="L785" s="144"/>
      <c r="M785" s="144"/>
      <c r="N785" s="144"/>
      <c r="O785" s="144"/>
      <c r="S785" s="144"/>
      <c r="T785" s="144"/>
    </row>
    <row r="786" spans="7:20">
      <c r="G786" s="144"/>
      <c r="H786" s="144"/>
      <c r="I786" s="144"/>
      <c r="J786" s="144"/>
      <c r="K786" s="144"/>
      <c r="L786" s="144"/>
      <c r="M786" s="144"/>
      <c r="N786" s="144"/>
      <c r="O786" s="144"/>
      <c r="S786" s="144"/>
      <c r="T786" s="144"/>
    </row>
    <row r="787" spans="7:20">
      <c r="G787" s="144"/>
      <c r="H787" s="144"/>
      <c r="I787" s="144"/>
      <c r="J787" s="144"/>
      <c r="K787" s="144"/>
      <c r="L787" s="144"/>
      <c r="M787" s="144"/>
      <c r="N787" s="144"/>
      <c r="O787" s="144"/>
      <c r="S787" s="144"/>
      <c r="T787" s="144"/>
    </row>
    <row r="788" spans="7:20">
      <c r="G788" s="144"/>
      <c r="H788" s="144"/>
      <c r="I788" s="144"/>
      <c r="J788" s="144"/>
      <c r="K788" s="144"/>
      <c r="L788" s="144"/>
      <c r="M788" s="144"/>
      <c r="N788" s="144"/>
      <c r="O788" s="144"/>
      <c r="S788" s="144"/>
      <c r="T788" s="144"/>
    </row>
    <row r="789" spans="7:20">
      <c r="G789" s="144"/>
      <c r="H789" s="144"/>
      <c r="I789" s="144"/>
      <c r="J789" s="144"/>
      <c r="K789" s="144"/>
      <c r="L789" s="144"/>
      <c r="M789" s="144"/>
      <c r="N789" s="144"/>
      <c r="O789" s="144"/>
      <c r="S789" s="144"/>
      <c r="T789" s="144"/>
    </row>
    <row r="790" spans="7:20">
      <c r="G790" s="144"/>
      <c r="H790" s="144"/>
      <c r="I790" s="144"/>
      <c r="J790" s="144"/>
      <c r="K790" s="144"/>
      <c r="L790" s="144"/>
      <c r="M790" s="144"/>
      <c r="N790" s="144"/>
      <c r="O790" s="144"/>
      <c r="S790" s="144"/>
      <c r="T790" s="144"/>
    </row>
    <row r="791" spans="7:20">
      <c r="G791" s="144"/>
      <c r="H791" s="144"/>
      <c r="I791" s="144"/>
      <c r="J791" s="144"/>
      <c r="K791" s="144"/>
      <c r="L791" s="144"/>
      <c r="M791" s="144"/>
      <c r="N791" s="144"/>
      <c r="O791" s="144"/>
      <c r="S791" s="144"/>
      <c r="T791" s="144"/>
    </row>
    <row r="792" spans="7:20">
      <c r="G792" s="144"/>
      <c r="H792" s="144"/>
      <c r="I792" s="144"/>
      <c r="J792" s="144"/>
      <c r="K792" s="144"/>
      <c r="L792" s="144"/>
      <c r="M792" s="144"/>
      <c r="N792" s="144"/>
      <c r="O792" s="144"/>
      <c r="S792" s="144"/>
      <c r="T792" s="144"/>
    </row>
    <row r="793" spans="7:20">
      <c r="G793" s="144"/>
      <c r="H793" s="144"/>
      <c r="I793" s="144"/>
      <c r="J793" s="144"/>
      <c r="K793" s="144"/>
      <c r="L793" s="144"/>
      <c r="M793" s="144"/>
      <c r="N793" s="144"/>
      <c r="O793" s="144"/>
      <c r="S793" s="144"/>
      <c r="T793" s="144"/>
    </row>
    <row r="794" spans="7:20">
      <c r="G794" s="144"/>
      <c r="H794" s="144"/>
      <c r="I794" s="144"/>
      <c r="J794" s="144"/>
      <c r="K794" s="144"/>
      <c r="L794" s="144"/>
      <c r="M794" s="144"/>
      <c r="N794" s="144"/>
      <c r="O794" s="144"/>
      <c r="S794" s="144"/>
      <c r="T794" s="144"/>
    </row>
    <row r="795" spans="7:20">
      <c r="G795" s="144"/>
      <c r="H795" s="144"/>
      <c r="I795" s="144"/>
      <c r="J795" s="144"/>
      <c r="K795" s="144"/>
      <c r="L795" s="144"/>
      <c r="M795" s="144"/>
      <c r="N795" s="144"/>
      <c r="O795" s="144"/>
      <c r="S795" s="144"/>
      <c r="T795" s="144"/>
    </row>
    <row r="796" spans="7:20">
      <c r="G796" s="144"/>
      <c r="H796" s="144"/>
      <c r="I796" s="144"/>
      <c r="J796" s="144"/>
      <c r="K796" s="144"/>
      <c r="L796" s="144"/>
      <c r="M796" s="144"/>
      <c r="N796" s="144"/>
      <c r="O796" s="144"/>
      <c r="S796" s="144"/>
      <c r="T796" s="144"/>
    </row>
    <row r="797" spans="7:20">
      <c r="G797" s="144"/>
      <c r="H797" s="144"/>
      <c r="I797" s="144"/>
      <c r="J797" s="144"/>
      <c r="K797" s="144"/>
      <c r="L797" s="144"/>
      <c r="M797" s="144"/>
      <c r="N797" s="144"/>
      <c r="O797" s="144"/>
      <c r="S797" s="144"/>
      <c r="T797" s="144"/>
    </row>
    <row r="798" spans="7:20">
      <c r="G798" s="144"/>
      <c r="H798" s="144"/>
      <c r="I798" s="144"/>
      <c r="J798" s="144"/>
      <c r="K798" s="144"/>
      <c r="L798" s="144"/>
      <c r="M798" s="144"/>
      <c r="N798" s="144"/>
      <c r="O798" s="144"/>
      <c r="S798" s="144"/>
      <c r="T798" s="144"/>
    </row>
    <row r="799" spans="7:20">
      <c r="G799" s="144"/>
      <c r="H799" s="144"/>
      <c r="I799" s="144"/>
      <c r="J799" s="144"/>
      <c r="K799" s="144"/>
      <c r="L799" s="144"/>
      <c r="M799" s="144"/>
      <c r="N799" s="144"/>
      <c r="O799" s="144"/>
      <c r="S799" s="144"/>
      <c r="T799" s="144"/>
    </row>
    <row r="800" spans="7:20">
      <c r="G800" s="144"/>
      <c r="H800" s="144"/>
      <c r="I800" s="144"/>
      <c r="J800" s="144"/>
      <c r="K800" s="144"/>
      <c r="L800" s="144"/>
      <c r="M800" s="144"/>
      <c r="N800" s="144"/>
      <c r="O800" s="144"/>
      <c r="S800" s="144"/>
      <c r="T800" s="144"/>
    </row>
    <row r="801" spans="7:20">
      <c r="G801" s="144"/>
      <c r="H801" s="144"/>
      <c r="I801" s="144"/>
      <c r="J801" s="144"/>
      <c r="K801" s="144"/>
      <c r="L801" s="144"/>
      <c r="M801" s="144"/>
      <c r="N801" s="144"/>
      <c r="O801" s="144"/>
      <c r="S801" s="144"/>
      <c r="T801" s="144"/>
    </row>
    <row r="802" spans="7:20">
      <c r="G802" s="144"/>
      <c r="H802" s="144"/>
      <c r="I802" s="144"/>
      <c r="J802" s="144"/>
      <c r="K802" s="144"/>
      <c r="L802" s="144"/>
      <c r="M802" s="144"/>
      <c r="N802" s="144"/>
      <c r="O802" s="144"/>
      <c r="S802" s="144"/>
      <c r="T802" s="144"/>
    </row>
    <row r="803" spans="7:20">
      <c r="G803" s="144"/>
      <c r="H803" s="144"/>
      <c r="I803" s="144"/>
      <c r="J803" s="144"/>
      <c r="K803" s="144"/>
      <c r="L803" s="144"/>
      <c r="M803" s="144"/>
      <c r="N803" s="144"/>
      <c r="O803" s="144"/>
      <c r="S803" s="144"/>
      <c r="T803" s="144"/>
    </row>
    <row r="804" spans="7:20">
      <c r="G804" s="144"/>
      <c r="H804" s="144"/>
      <c r="I804" s="144"/>
      <c r="J804" s="144"/>
      <c r="K804" s="144"/>
      <c r="L804" s="144"/>
      <c r="M804" s="144"/>
      <c r="N804" s="144"/>
      <c r="O804" s="144"/>
      <c r="S804" s="144"/>
      <c r="T804" s="144"/>
    </row>
    <row r="805" spans="7:20">
      <c r="G805" s="144"/>
      <c r="H805" s="144"/>
      <c r="I805" s="144"/>
      <c r="J805" s="144"/>
      <c r="K805" s="144"/>
      <c r="L805" s="144"/>
      <c r="M805" s="144"/>
      <c r="N805" s="144"/>
      <c r="O805" s="144"/>
      <c r="S805" s="144"/>
      <c r="T805" s="144"/>
    </row>
    <row r="806" spans="7:20">
      <c r="G806" s="144"/>
      <c r="H806" s="144"/>
      <c r="I806" s="144"/>
      <c r="J806" s="144"/>
      <c r="K806" s="144"/>
      <c r="L806" s="144"/>
      <c r="M806" s="144"/>
      <c r="N806" s="144"/>
      <c r="O806" s="144"/>
      <c r="S806" s="144"/>
      <c r="T806" s="144"/>
    </row>
    <row r="807" spans="7:20">
      <c r="G807" s="144"/>
      <c r="H807" s="144"/>
      <c r="I807" s="144"/>
      <c r="J807" s="144"/>
      <c r="K807" s="144"/>
      <c r="L807" s="144"/>
      <c r="M807" s="144"/>
      <c r="N807" s="144"/>
      <c r="O807" s="144"/>
      <c r="S807" s="144"/>
      <c r="T807" s="144"/>
    </row>
    <row r="808" spans="7:20">
      <c r="G808" s="144"/>
      <c r="H808" s="144"/>
      <c r="I808" s="144"/>
      <c r="J808" s="144"/>
      <c r="K808" s="144"/>
      <c r="L808" s="144"/>
      <c r="M808" s="144"/>
      <c r="N808" s="144"/>
      <c r="O808" s="144"/>
      <c r="S808" s="144"/>
      <c r="T808" s="144"/>
    </row>
    <row r="809" spans="7:20">
      <c r="G809" s="144"/>
      <c r="H809" s="144"/>
      <c r="I809" s="144"/>
      <c r="J809" s="144"/>
      <c r="K809" s="144"/>
      <c r="L809" s="144"/>
      <c r="M809" s="144"/>
      <c r="N809" s="144"/>
      <c r="O809" s="144"/>
      <c r="S809" s="144"/>
      <c r="T809" s="144"/>
    </row>
    <row r="810" spans="7:20">
      <c r="G810" s="144"/>
      <c r="H810" s="144"/>
      <c r="I810" s="144"/>
      <c r="J810" s="144"/>
      <c r="K810" s="144"/>
      <c r="L810" s="144"/>
      <c r="M810" s="144"/>
      <c r="N810" s="144"/>
      <c r="O810" s="144"/>
      <c r="S810" s="144"/>
      <c r="T810" s="144"/>
    </row>
    <row r="811" spans="7:20">
      <c r="G811" s="144"/>
      <c r="H811" s="144"/>
      <c r="I811" s="144"/>
      <c r="J811" s="144"/>
      <c r="K811" s="144"/>
      <c r="L811" s="144"/>
      <c r="M811" s="144"/>
      <c r="N811" s="144"/>
      <c r="O811" s="144"/>
      <c r="S811" s="144"/>
      <c r="T811" s="144"/>
    </row>
    <row r="812" spans="7:20">
      <c r="G812" s="144"/>
      <c r="H812" s="144"/>
      <c r="I812" s="144"/>
      <c r="J812" s="144"/>
      <c r="K812" s="144"/>
      <c r="L812" s="144"/>
      <c r="M812" s="144"/>
      <c r="N812" s="144"/>
      <c r="O812" s="144"/>
      <c r="S812" s="144"/>
      <c r="T812" s="144"/>
    </row>
    <row r="813" spans="7:20">
      <c r="G813" s="144"/>
      <c r="H813" s="144"/>
      <c r="I813" s="144"/>
      <c r="J813" s="144"/>
      <c r="K813" s="144"/>
      <c r="L813" s="144"/>
      <c r="M813" s="144"/>
      <c r="N813" s="144"/>
      <c r="O813" s="144"/>
      <c r="S813" s="144"/>
      <c r="T813" s="144"/>
    </row>
    <row r="814" spans="7:20">
      <c r="G814" s="144"/>
      <c r="H814" s="144"/>
      <c r="I814" s="144"/>
      <c r="J814" s="144"/>
      <c r="K814" s="144"/>
      <c r="L814" s="144"/>
      <c r="M814" s="144"/>
      <c r="N814" s="144"/>
      <c r="O814" s="144"/>
      <c r="S814" s="144"/>
      <c r="T814" s="144"/>
    </row>
    <row r="815" spans="7:20">
      <c r="G815" s="144"/>
      <c r="H815" s="144"/>
      <c r="I815" s="144"/>
      <c r="J815" s="144"/>
      <c r="K815" s="144"/>
      <c r="L815" s="144"/>
      <c r="M815" s="144"/>
      <c r="N815" s="144"/>
      <c r="O815" s="144"/>
      <c r="S815" s="144"/>
      <c r="T815" s="144"/>
    </row>
    <row r="816" spans="7:20">
      <c r="G816" s="144"/>
      <c r="H816" s="144"/>
      <c r="I816" s="144"/>
      <c r="J816" s="144"/>
      <c r="K816" s="144"/>
      <c r="L816" s="144"/>
      <c r="M816" s="144"/>
      <c r="N816" s="144"/>
      <c r="O816" s="144"/>
      <c r="S816" s="144"/>
      <c r="T816" s="144"/>
    </row>
    <row r="817" spans="7:20">
      <c r="G817" s="144"/>
      <c r="H817" s="144"/>
      <c r="I817" s="144"/>
      <c r="J817" s="144"/>
      <c r="K817" s="144"/>
      <c r="L817" s="144"/>
      <c r="M817" s="144"/>
      <c r="N817" s="144"/>
      <c r="O817" s="144"/>
      <c r="S817" s="144"/>
      <c r="T817" s="144"/>
    </row>
    <row r="818" spans="7:20">
      <c r="G818" s="144"/>
      <c r="H818" s="144"/>
      <c r="I818" s="144"/>
      <c r="J818" s="144"/>
      <c r="K818" s="144"/>
      <c r="L818" s="144"/>
      <c r="M818" s="144"/>
      <c r="N818" s="144"/>
      <c r="O818" s="144"/>
      <c r="S818" s="144"/>
      <c r="T818" s="144"/>
    </row>
    <row r="819" spans="7:20">
      <c r="G819" s="144"/>
      <c r="H819" s="144"/>
      <c r="I819" s="144"/>
      <c r="J819" s="144"/>
      <c r="K819" s="144"/>
      <c r="L819" s="144"/>
      <c r="M819" s="144"/>
      <c r="N819" s="144"/>
      <c r="O819" s="144"/>
      <c r="S819" s="144"/>
      <c r="T819" s="144"/>
    </row>
    <row r="820" spans="7:20">
      <c r="G820" s="144"/>
      <c r="H820" s="144"/>
      <c r="I820" s="144"/>
      <c r="J820" s="144"/>
      <c r="K820" s="144"/>
      <c r="L820" s="144"/>
      <c r="M820" s="144"/>
      <c r="N820" s="144"/>
      <c r="O820" s="144"/>
      <c r="S820" s="144"/>
      <c r="T820" s="144"/>
    </row>
    <row r="821" spans="7:20">
      <c r="G821" s="144"/>
      <c r="H821" s="144"/>
      <c r="I821" s="144"/>
      <c r="J821" s="144"/>
      <c r="K821" s="144"/>
      <c r="L821" s="144"/>
      <c r="M821" s="144"/>
      <c r="N821" s="144"/>
      <c r="O821" s="144"/>
      <c r="S821" s="144"/>
      <c r="T821" s="144"/>
    </row>
    <row r="822" spans="7:20">
      <c r="G822" s="144"/>
      <c r="H822" s="144"/>
      <c r="I822" s="144"/>
      <c r="J822" s="144"/>
      <c r="K822" s="144"/>
      <c r="L822" s="144"/>
      <c r="M822" s="144"/>
      <c r="N822" s="144"/>
      <c r="O822" s="144"/>
      <c r="S822" s="144"/>
      <c r="T822" s="144"/>
    </row>
    <row r="823" spans="7:20">
      <c r="G823" s="144"/>
      <c r="H823" s="144"/>
      <c r="I823" s="144"/>
      <c r="J823" s="144"/>
      <c r="K823" s="144"/>
      <c r="L823" s="144"/>
      <c r="M823" s="144"/>
      <c r="N823" s="144"/>
      <c r="O823" s="144"/>
      <c r="S823" s="144"/>
      <c r="T823" s="144"/>
    </row>
    <row r="824" spans="7:20">
      <c r="G824" s="144"/>
      <c r="H824" s="144"/>
      <c r="I824" s="144"/>
      <c r="J824" s="144"/>
      <c r="K824" s="144"/>
      <c r="L824" s="144"/>
      <c r="M824" s="144"/>
      <c r="N824" s="144"/>
      <c r="O824" s="144"/>
      <c r="S824" s="144"/>
      <c r="T824" s="144"/>
    </row>
    <row r="825" spans="7:20">
      <c r="G825" s="144"/>
      <c r="H825" s="144"/>
      <c r="I825" s="144"/>
      <c r="J825" s="144"/>
      <c r="K825" s="144"/>
      <c r="L825" s="144"/>
      <c r="M825" s="144"/>
      <c r="N825" s="144"/>
      <c r="O825" s="144"/>
      <c r="S825" s="144"/>
      <c r="T825" s="144"/>
    </row>
    <row r="826" spans="7:20">
      <c r="G826" s="144"/>
      <c r="H826" s="144"/>
      <c r="I826" s="144"/>
      <c r="J826" s="144"/>
      <c r="K826" s="144"/>
      <c r="L826" s="144"/>
      <c r="M826" s="144"/>
      <c r="N826" s="144"/>
      <c r="O826" s="144"/>
      <c r="S826" s="144"/>
      <c r="T826" s="144"/>
    </row>
    <row r="827" spans="7:20">
      <c r="G827" s="144"/>
      <c r="H827" s="144"/>
      <c r="I827" s="144"/>
      <c r="J827" s="144"/>
      <c r="K827" s="144"/>
      <c r="L827" s="144"/>
      <c r="M827" s="144"/>
      <c r="N827" s="144"/>
      <c r="O827" s="144"/>
      <c r="S827" s="144"/>
      <c r="T827" s="144"/>
    </row>
    <row r="828" spans="7:20">
      <c r="G828" s="144"/>
      <c r="H828" s="144"/>
      <c r="I828" s="144"/>
      <c r="J828" s="144"/>
      <c r="K828" s="144"/>
      <c r="L828" s="144"/>
      <c r="M828" s="144"/>
      <c r="N828" s="144"/>
      <c r="O828" s="144"/>
      <c r="S828" s="144"/>
      <c r="T828" s="144"/>
    </row>
    <row r="829" spans="7:20">
      <c r="G829" s="144"/>
      <c r="H829" s="144"/>
      <c r="I829" s="144"/>
      <c r="J829" s="144"/>
      <c r="K829" s="144"/>
      <c r="L829" s="144"/>
      <c r="M829" s="144"/>
      <c r="N829" s="144"/>
      <c r="O829" s="144"/>
      <c r="S829" s="144"/>
      <c r="T829" s="144"/>
    </row>
    <row r="830" spans="7:20">
      <c r="G830" s="144"/>
      <c r="H830" s="144"/>
      <c r="I830" s="144"/>
      <c r="J830" s="144"/>
      <c r="K830" s="144"/>
      <c r="L830" s="144"/>
      <c r="M830" s="144"/>
      <c r="N830" s="144"/>
      <c r="O830" s="144"/>
      <c r="S830" s="144"/>
      <c r="T830" s="144"/>
    </row>
    <row r="831" spans="7:20">
      <c r="G831" s="144"/>
      <c r="H831" s="144"/>
      <c r="I831" s="144"/>
      <c r="J831" s="144"/>
      <c r="K831" s="144"/>
      <c r="L831" s="144"/>
      <c r="M831" s="144"/>
      <c r="N831" s="144"/>
      <c r="O831" s="144"/>
      <c r="S831" s="144"/>
      <c r="T831" s="144"/>
    </row>
    <row r="832" spans="7:20">
      <c r="G832" s="144"/>
      <c r="H832" s="144"/>
      <c r="I832" s="144"/>
      <c r="J832" s="144"/>
      <c r="K832" s="144"/>
      <c r="L832" s="144"/>
      <c r="M832" s="144"/>
      <c r="N832" s="144"/>
      <c r="O832" s="144"/>
      <c r="S832" s="144"/>
      <c r="T832" s="144"/>
    </row>
    <row r="833" spans="7:20">
      <c r="G833" s="144"/>
      <c r="H833" s="144"/>
      <c r="I833" s="144"/>
      <c r="J833" s="144"/>
      <c r="K833" s="144"/>
      <c r="L833" s="144"/>
      <c r="M833" s="144"/>
      <c r="N833" s="144"/>
      <c r="O833" s="144"/>
      <c r="S833" s="144"/>
      <c r="T833" s="144"/>
    </row>
    <row r="834" spans="7:20">
      <c r="G834" s="144"/>
      <c r="H834" s="144"/>
      <c r="I834" s="144"/>
      <c r="J834" s="144"/>
      <c r="K834" s="144"/>
      <c r="L834" s="144"/>
      <c r="M834" s="144"/>
      <c r="N834" s="144"/>
      <c r="O834" s="144"/>
      <c r="S834" s="144"/>
      <c r="T834" s="144"/>
    </row>
    <row r="835" spans="7:20">
      <c r="G835" s="144"/>
      <c r="H835" s="144"/>
      <c r="I835" s="144"/>
      <c r="J835" s="144"/>
      <c r="K835" s="144"/>
      <c r="L835" s="144"/>
      <c r="M835" s="144"/>
      <c r="N835" s="144"/>
      <c r="O835" s="144"/>
      <c r="S835" s="144"/>
      <c r="T835" s="144"/>
    </row>
    <row r="836" spans="7:20">
      <c r="G836" s="144"/>
      <c r="H836" s="144"/>
      <c r="I836" s="144"/>
      <c r="J836" s="144"/>
      <c r="K836" s="144"/>
      <c r="L836" s="144"/>
      <c r="M836" s="144"/>
      <c r="N836" s="144"/>
      <c r="O836" s="144"/>
      <c r="S836" s="144"/>
      <c r="T836" s="144"/>
    </row>
    <row r="837" spans="7:20">
      <c r="G837" s="144"/>
      <c r="H837" s="144"/>
      <c r="I837" s="144"/>
      <c r="J837" s="144"/>
      <c r="K837" s="144"/>
      <c r="L837" s="144"/>
      <c r="M837" s="144"/>
      <c r="N837" s="144"/>
      <c r="O837" s="144"/>
      <c r="S837" s="144"/>
      <c r="T837" s="144"/>
    </row>
    <row r="838" spans="7:20">
      <c r="G838" s="144"/>
      <c r="H838" s="144"/>
      <c r="I838" s="144"/>
      <c r="J838" s="144"/>
      <c r="K838" s="144"/>
      <c r="L838" s="144"/>
      <c r="M838" s="144"/>
      <c r="N838" s="144"/>
      <c r="O838" s="144"/>
      <c r="S838" s="144"/>
      <c r="T838" s="144"/>
    </row>
    <row r="839" spans="7:20">
      <c r="G839" s="144"/>
      <c r="H839" s="144"/>
      <c r="I839" s="144"/>
      <c r="J839" s="144"/>
      <c r="K839" s="144"/>
      <c r="L839" s="144"/>
      <c r="M839" s="144"/>
      <c r="N839" s="144"/>
      <c r="O839" s="144"/>
      <c r="S839" s="144"/>
      <c r="T839" s="144"/>
    </row>
    <row r="840" spans="7:20">
      <c r="G840" s="144"/>
      <c r="H840" s="144"/>
      <c r="I840" s="144"/>
      <c r="J840" s="144"/>
      <c r="K840" s="144"/>
      <c r="L840" s="144"/>
      <c r="M840" s="144"/>
      <c r="N840" s="144"/>
      <c r="O840" s="144"/>
      <c r="S840" s="144"/>
      <c r="T840" s="144"/>
    </row>
    <row r="841" spans="7:20">
      <c r="G841" s="144"/>
      <c r="H841" s="144"/>
      <c r="I841" s="144"/>
      <c r="J841" s="144"/>
      <c r="K841" s="144"/>
      <c r="L841" s="144"/>
      <c r="M841" s="144"/>
      <c r="N841" s="144"/>
      <c r="O841" s="144"/>
      <c r="S841" s="144"/>
      <c r="T841" s="144"/>
    </row>
    <row r="842" spans="7:20">
      <c r="G842" s="144"/>
      <c r="H842" s="144"/>
      <c r="I842" s="144"/>
      <c r="J842" s="144"/>
      <c r="K842" s="144"/>
      <c r="L842" s="144"/>
      <c r="M842" s="144"/>
      <c r="N842" s="144"/>
      <c r="O842" s="144"/>
      <c r="S842" s="144"/>
      <c r="T842" s="144"/>
    </row>
    <row r="843" spans="7:20">
      <c r="G843" s="144"/>
      <c r="H843" s="144"/>
      <c r="I843" s="144"/>
      <c r="J843" s="144"/>
      <c r="K843" s="144"/>
      <c r="L843" s="144"/>
      <c r="M843" s="144"/>
      <c r="N843" s="144"/>
      <c r="O843" s="144"/>
      <c r="S843" s="144"/>
      <c r="T843" s="144"/>
    </row>
    <row r="844" spans="7:20">
      <c r="G844" s="144"/>
      <c r="H844" s="144"/>
      <c r="I844" s="144"/>
      <c r="J844" s="144"/>
      <c r="K844" s="144"/>
      <c r="L844" s="144"/>
      <c r="M844" s="144"/>
      <c r="N844" s="144"/>
      <c r="O844" s="144"/>
      <c r="S844" s="144"/>
      <c r="T844" s="144"/>
    </row>
    <row r="845" spans="7:20">
      <c r="G845" s="144"/>
      <c r="H845" s="144"/>
      <c r="I845" s="144"/>
      <c r="J845" s="144"/>
      <c r="K845" s="144"/>
      <c r="L845" s="144"/>
      <c r="M845" s="144"/>
      <c r="N845" s="144"/>
      <c r="O845" s="144"/>
      <c r="S845" s="144"/>
      <c r="T845" s="144"/>
    </row>
    <row r="846" spans="7:20">
      <c r="G846" s="144"/>
      <c r="H846" s="144"/>
      <c r="I846" s="144"/>
      <c r="J846" s="144"/>
      <c r="K846" s="144"/>
      <c r="L846" s="144"/>
      <c r="M846" s="144"/>
      <c r="N846" s="144"/>
      <c r="O846" s="144"/>
      <c r="S846" s="144"/>
      <c r="T846" s="144"/>
    </row>
    <row r="847" spans="7:20">
      <c r="G847" s="144"/>
      <c r="H847" s="144"/>
      <c r="I847" s="144"/>
      <c r="J847" s="144"/>
      <c r="K847" s="144"/>
      <c r="L847" s="144"/>
      <c r="M847" s="144"/>
      <c r="N847" s="144"/>
      <c r="O847" s="144"/>
      <c r="S847" s="144"/>
      <c r="T847" s="144"/>
    </row>
    <row r="848" spans="7:20">
      <c r="G848" s="144"/>
      <c r="H848" s="144"/>
      <c r="I848" s="144"/>
      <c r="J848" s="144"/>
      <c r="K848" s="144"/>
      <c r="L848" s="144"/>
      <c r="M848" s="144"/>
      <c r="N848" s="144"/>
      <c r="O848" s="144"/>
      <c r="S848" s="144"/>
      <c r="T848" s="144"/>
    </row>
    <row r="849" spans="7:20">
      <c r="G849" s="144"/>
      <c r="H849" s="144"/>
      <c r="I849" s="144"/>
      <c r="J849" s="144"/>
      <c r="K849" s="144"/>
      <c r="L849" s="144"/>
      <c r="M849" s="144"/>
      <c r="N849" s="144"/>
      <c r="O849" s="144"/>
      <c r="S849" s="144"/>
      <c r="T849" s="144"/>
    </row>
    <row r="850" spans="7:20">
      <c r="G850" s="144"/>
      <c r="H850" s="144"/>
      <c r="I850" s="144"/>
      <c r="J850" s="144"/>
      <c r="K850" s="144"/>
      <c r="L850" s="144"/>
      <c r="M850" s="144"/>
      <c r="N850" s="144"/>
      <c r="O850" s="144"/>
      <c r="S850" s="144"/>
      <c r="T850" s="144"/>
    </row>
    <row r="851" spans="7:20">
      <c r="G851" s="144"/>
      <c r="H851" s="144"/>
      <c r="I851" s="144"/>
      <c r="J851" s="144"/>
      <c r="K851" s="144"/>
      <c r="L851" s="144"/>
      <c r="M851" s="144"/>
      <c r="N851" s="144"/>
      <c r="O851" s="144"/>
      <c r="S851" s="144"/>
      <c r="T851" s="144"/>
    </row>
    <row r="852" spans="7:20">
      <c r="G852" s="144"/>
      <c r="H852" s="144"/>
      <c r="I852" s="144"/>
      <c r="J852" s="144"/>
      <c r="K852" s="144"/>
      <c r="L852" s="144"/>
      <c r="M852" s="144"/>
      <c r="N852" s="144"/>
      <c r="O852" s="144"/>
      <c r="S852" s="144"/>
      <c r="T852" s="144"/>
    </row>
    <row r="853" spans="7:20">
      <c r="G853" s="144"/>
      <c r="H853" s="144"/>
      <c r="I853" s="144"/>
      <c r="J853" s="144"/>
      <c r="K853" s="144"/>
      <c r="L853" s="144"/>
      <c r="M853" s="144"/>
      <c r="N853" s="144"/>
      <c r="O853" s="144"/>
      <c r="S853" s="144"/>
      <c r="T853" s="144"/>
    </row>
    <row r="854" spans="7:20">
      <c r="G854" s="144"/>
      <c r="H854" s="144"/>
      <c r="I854" s="144"/>
      <c r="J854" s="144"/>
      <c r="K854" s="144"/>
      <c r="L854" s="144"/>
      <c r="M854" s="144"/>
      <c r="N854" s="144"/>
      <c r="O854" s="144"/>
      <c r="S854" s="144"/>
      <c r="T854" s="144"/>
    </row>
    <row r="855" spans="7:20">
      <c r="G855" s="144"/>
      <c r="H855" s="144"/>
      <c r="I855" s="144"/>
      <c r="J855" s="144"/>
      <c r="K855" s="144"/>
      <c r="L855" s="144"/>
      <c r="M855" s="144"/>
      <c r="N855" s="144"/>
      <c r="O855" s="144"/>
      <c r="S855" s="144"/>
      <c r="T855" s="144"/>
    </row>
    <row r="856" spans="7:20">
      <c r="G856" s="144"/>
      <c r="H856" s="144"/>
      <c r="I856" s="144"/>
      <c r="J856" s="144"/>
      <c r="K856" s="144"/>
      <c r="L856" s="144"/>
      <c r="M856" s="144"/>
      <c r="N856" s="144"/>
      <c r="O856" s="144"/>
      <c r="S856" s="144"/>
      <c r="T856" s="144"/>
    </row>
    <row r="857" spans="7:20">
      <c r="G857" s="144"/>
      <c r="H857" s="144"/>
      <c r="I857" s="144"/>
      <c r="J857" s="144"/>
      <c r="K857" s="144"/>
      <c r="L857" s="144"/>
      <c r="M857" s="144"/>
      <c r="N857" s="144"/>
      <c r="O857" s="144"/>
      <c r="S857" s="144"/>
      <c r="T857" s="144"/>
    </row>
    <row r="858" spans="7:20">
      <c r="G858" s="144"/>
      <c r="H858" s="144"/>
      <c r="I858" s="144"/>
      <c r="J858" s="144"/>
      <c r="K858" s="144"/>
      <c r="L858" s="144"/>
      <c r="M858" s="144"/>
      <c r="N858" s="144"/>
      <c r="O858" s="144"/>
      <c r="S858" s="144"/>
      <c r="T858" s="144"/>
    </row>
    <row r="859" spans="7:20">
      <c r="G859" s="144"/>
      <c r="H859" s="144"/>
      <c r="I859" s="144"/>
      <c r="J859" s="144"/>
      <c r="K859" s="144"/>
      <c r="L859" s="144"/>
      <c r="M859" s="144"/>
      <c r="N859" s="144"/>
      <c r="O859" s="144"/>
      <c r="S859" s="144"/>
      <c r="T859" s="144"/>
    </row>
    <row r="860" spans="7:20">
      <c r="G860" s="144"/>
      <c r="H860" s="144"/>
      <c r="I860" s="144"/>
      <c r="J860" s="144"/>
      <c r="K860" s="144"/>
      <c r="L860" s="144"/>
      <c r="M860" s="144"/>
      <c r="N860" s="144"/>
      <c r="O860" s="144"/>
      <c r="S860" s="144"/>
      <c r="T860" s="144"/>
    </row>
    <row r="861" spans="7:20">
      <c r="G861" s="144"/>
      <c r="H861" s="144"/>
      <c r="I861" s="144"/>
      <c r="J861" s="144"/>
      <c r="K861" s="144"/>
      <c r="L861" s="144"/>
      <c r="M861" s="144"/>
      <c r="N861" s="144"/>
      <c r="O861" s="144"/>
      <c r="S861" s="144"/>
      <c r="T861" s="144"/>
    </row>
    <row r="862" spans="7:20">
      <c r="G862" s="144"/>
      <c r="H862" s="144"/>
      <c r="I862" s="144"/>
      <c r="J862" s="144"/>
      <c r="K862" s="144"/>
      <c r="L862" s="144"/>
      <c r="M862" s="144"/>
      <c r="N862" s="144"/>
      <c r="O862" s="144"/>
      <c r="S862" s="144"/>
      <c r="T862" s="144"/>
    </row>
    <row r="863" spans="7:20">
      <c r="G863" s="144"/>
      <c r="H863" s="144"/>
      <c r="I863" s="144"/>
      <c r="J863" s="144"/>
      <c r="K863" s="144"/>
      <c r="L863" s="144"/>
      <c r="M863" s="144"/>
      <c r="N863" s="144"/>
      <c r="O863" s="144"/>
      <c r="S863" s="144"/>
      <c r="T863" s="144"/>
    </row>
    <row r="864" spans="7:20">
      <c r="G864" s="144"/>
      <c r="H864" s="144"/>
      <c r="I864" s="144"/>
      <c r="J864" s="144"/>
      <c r="K864" s="144"/>
      <c r="L864" s="144"/>
      <c r="M864" s="144"/>
      <c r="N864" s="144"/>
      <c r="O864" s="144"/>
      <c r="S864" s="144"/>
      <c r="T864" s="144"/>
    </row>
    <row r="865" spans="7:20">
      <c r="G865" s="144"/>
      <c r="H865" s="144"/>
      <c r="I865" s="144"/>
      <c r="J865" s="144"/>
      <c r="K865" s="144"/>
      <c r="L865" s="144"/>
      <c r="M865" s="144"/>
      <c r="N865" s="144"/>
      <c r="O865" s="144"/>
      <c r="S865" s="144"/>
      <c r="T865" s="144"/>
    </row>
    <row r="866" spans="7:20">
      <c r="G866" s="144"/>
      <c r="H866" s="144"/>
      <c r="I866" s="144"/>
      <c r="J866" s="144"/>
      <c r="K866" s="144"/>
      <c r="L866" s="144"/>
      <c r="M866" s="144"/>
      <c r="N866" s="144"/>
      <c r="O866" s="144"/>
      <c r="S866" s="144"/>
      <c r="T866" s="144"/>
    </row>
    <row r="867" spans="7:20">
      <c r="G867" s="144"/>
      <c r="H867" s="144"/>
      <c r="I867" s="144"/>
      <c r="J867" s="144"/>
      <c r="K867" s="144"/>
      <c r="L867" s="144"/>
      <c r="M867" s="144"/>
      <c r="N867" s="144"/>
      <c r="O867" s="144"/>
      <c r="S867" s="144"/>
      <c r="T867" s="144"/>
    </row>
    <row r="868" spans="7:20">
      <c r="G868" s="144"/>
      <c r="H868" s="144"/>
      <c r="I868" s="144"/>
      <c r="J868" s="144"/>
      <c r="K868" s="144"/>
      <c r="L868" s="144"/>
      <c r="M868" s="144"/>
      <c r="N868" s="144"/>
      <c r="O868" s="144"/>
      <c r="S868" s="144"/>
      <c r="T868" s="144"/>
    </row>
    <row r="869" spans="7:20">
      <c r="G869" s="144"/>
      <c r="H869" s="144"/>
      <c r="I869" s="144"/>
      <c r="J869" s="144"/>
      <c r="K869" s="144"/>
      <c r="L869" s="144"/>
      <c r="M869" s="144"/>
      <c r="N869" s="144"/>
      <c r="O869" s="144"/>
      <c r="S869" s="144"/>
      <c r="T869" s="144"/>
    </row>
    <row r="870" spans="7:20">
      <c r="G870" s="144"/>
      <c r="H870" s="144"/>
      <c r="I870" s="144"/>
      <c r="J870" s="144"/>
      <c r="K870" s="144"/>
      <c r="L870" s="144"/>
      <c r="M870" s="144"/>
      <c r="N870" s="144"/>
      <c r="O870" s="144"/>
      <c r="S870" s="144"/>
      <c r="T870" s="144"/>
    </row>
    <row r="871" spans="7:20">
      <c r="G871" s="144"/>
      <c r="H871" s="144"/>
      <c r="I871" s="144"/>
      <c r="J871" s="144"/>
      <c r="K871" s="144"/>
      <c r="L871" s="144"/>
      <c r="M871" s="144"/>
      <c r="N871" s="144"/>
      <c r="O871" s="144"/>
      <c r="S871" s="144"/>
      <c r="T871" s="144"/>
    </row>
    <row r="872" spans="7:20">
      <c r="G872" s="144"/>
      <c r="H872" s="144"/>
      <c r="I872" s="144"/>
      <c r="J872" s="144"/>
      <c r="K872" s="144"/>
      <c r="L872" s="144"/>
      <c r="M872" s="144"/>
      <c r="N872" s="144"/>
      <c r="O872" s="144"/>
      <c r="S872" s="144"/>
      <c r="T872" s="144"/>
    </row>
    <row r="873" spans="7:20">
      <c r="G873" s="144"/>
      <c r="H873" s="144"/>
      <c r="I873" s="144"/>
      <c r="J873" s="144"/>
      <c r="K873" s="144"/>
      <c r="L873" s="144"/>
      <c r="M873" s="144"/>
      <c r="N873" s="144"/>
      <c r="O873" s="144"/>
      <c r="S873" s="144"/>
      <c r="T873" s="144"/>
    </row>
    <row r="874" spans="7:20">
      <c r="G874" s="144"/>
      <c r="H874" s="144"/>
      <c r="I874" s="144"/>
      <c r="J874" s="144"/>
      <c r="K874" s="144"/>
      <c r="L874" s="144"/>
      <c r="M874" s="144"/>
      <c r="N874" s="144"/>
      <c r="O874" s="144"/>
      <c r="S874" s="144"/>
      <c r="T874" s="144"/>
    </row>
    <row r="875" spans="7:20">
      <c r="G875" s="144"/>
      <c r="H875" s="144"/>
      <c r="I875" s="144"/>
      <c r="J875" s="144"/>
      <c r="K875" s="144"/>
      <c r="L875" s="144"/>
      <c r="M875" s="144"/>
      <c r="N875" s="144"/>
      <c r="O875" s="144"/>
      <c r="S875" s="144"/>
      <c r="T875" s="144"/>
    </row>
    <row r="876" spans="7:20">
      <c r="G876" s="144"/>
      <c r="H876" s="144"/>
      <c r="I876" s="144"/>
      <c r="J876" s="144"/>
      <c r="K876" s="144"/>
      <c r="L876" s="144"/>
      <c r="M876" s="144"/>
      <c r="N876" s="144"/>
      <c r="O876" s="144"/>
      <c r="S876" s="144"/>
      <c r="T876" s="144"/>
    </row>
    <row r="877" spans="7:20">
      <c r="G877" s="144"/>
      <c r="H877" s="144"/>
      <c r="I877" s="144"/>
      <c r="J877" s="144"/>
      <c r="K877" s="144"/>
      <c r="L877" s="144"/>
      <c r="M877" s="144"/>
      <c r="N877" s="144"/>
      <c r="O877" s="144"/>
      <c r="S877" s="144"/>
      <c r="T877" s="144"/>
    </row>
    <row r="878" spans="7:20">
      <c r="G878" s="144"/>
      <c r="H878" s="144"/>
      <c r="I878" s="144"/>
      <c r="J878" s="144"/>
      <c r="K878" s="144"/>
      <c r="L878" s="144"/>
      <c r="M878" s="144"/>
      <c r="N878" s="144"/>
      <c r="O878" s="144"/>
      <c r="S878" s="144"/>
      <c r="T878" s="144"/>
    </row>
    <row r="879" spans="7:20">
      <c r="G879" s="144"/>
      <c r="H879" s="144"/>
      <c r="I879" s="144"/>
      <c r="J879" s="144"/>
      <c r="K879" s="144"/>
      <c r="L879" s="144"/>
      <c r="M879" s="144"/>
      <c r="N879" s="144"/>
      <c r="O879" s="144"/>
      <c r="S879" s="144"/>
      <c r="T879" s="144"/>
    </row>
    <row r="880" spans="7:20">
      <c r="G880" s="144"/>
      <c r="H880" s="144"/>
      <c r="I880" s="144"/>
      <c r="J880" s="144"/>
      <c r="K880" s="144"/>
      <c r="L880" s="144"/>
      <c r="M880" s="144"/>
      <c r="N880" s="144"/>
      <c r="O880" s="144"/>
      <c r="S880" s="144"/>
      <c r="T880" s="144"/>
    </row>
    <row r="881" spans="7:20">
      <c r="G881" s="144"/>
      <c r="H881" s="144"/>
      <c r="I881" s="144"/>
      <c r="J881" s="144"/>
      <c r="K881" s="144"/>
      <c r="L881" s="144"/>
      <c r="M881" s="144"/>
      <c r="N881" s="144"/>
      <c r="O881" s="144"/>
      <c r="S881" s="144"/>
      <c r="T881" s="144"/>
    </row>
    <row r="882" spans="7:20">
      <c r="G882" s="144"/>
      <c r="H882" s="144"/>
      <c r="I882" s="144"/>
      <c r="J882" s="144"/>
      <c r="K882" s="144"/>
      <c r="L882" s="144"/>
      <c r="M882" s="144"/>
      <c r="N882" s="144"/>
      <c r="O882" s="144"/>
      <c r="S882" s="144"/>
      <c r="T882" s="144"/>
    </row>
    <row r="883" spans="7:20">
      <c r="G883" s="144"/>
      <c r="H883" s="144"/>
      <c r="I883" s="144"/>
      <c r="J883" s="144"/>
      <c r="K883" s="144"/>
      <c r="L883" s="144"/>
      <c r="M883" s="144"/>
      <c r="N883" s="144"/>
      <c r="O883" s="144"/>
      <c r="S883" s="144"/>
      <c r="T883" s="144"/>
    </row>
    <row r="884" spans="7:20">
      <c r="G884" s="144"/>
      <c r="H884" s="144"/>
      <c r="I884" s="144"/>
      <c r="J884" s="144"/>
      <c r="K884" s="144"/>
      <c r="L884" s="144"/>
      <c r="M884" s="144"/>
      <c r="N884" s="144"/>
      <c r="O884" s="144"/>
      <c r="S884" s="144"/>
      <c r="T884" s="144"/>
    </row>
    <row r="885" spans="7:20">
      <c r="G885" s="144"/>
      <c r="H885" s="144"/>
      <c r="I885" s="144"/>
      <c r="J885" s="144"/>
      <c r="K885" s="144"/>
      <c r="L885" s="144"/>
      <c r="M885" s="144"/>
      <c r="N885" s="144"/>
      <c r="O885" s="144"/>
      <c r="S885" s="144"/>
      <c r="T885" s="144"/>
    </row>
    <row r="886" spans="7:20">
      <c r="G886" s="144"/>
      <c r="H886" s="144"/>
      <c r="I886" s="144"/>
      <c r="J886" s="144"/>
      <c r="K886" s="144"/>
      <c r="L886" s="144"/>
      <c r="M886" s="144"/>
      <c r="N886" s="144"/>
      <c r="O886" s="144"/>
      <c r="S886" s="144"/>
      <c r="T886" s="144"/>
    </row>
    <row r="887" spans="7:20">
      <c r="G887" s="144"/>
      <c r="H887" s="144"/>
      <c r="I887" s="144"/>
      <c r="J887" s="144"/>
      <c r="K887" s="144"/>
      <c r="L887" s="144"/>
      <c r="M887" s="144"/>
      <c r="N887" s="144"/>
      <c r="O887" s="144"/>
      <c r="S887" s="144"/>
      <c r="T887" s="144"/>
    </row>
    <row r="888" spans="7:20">
      <c r="G888" s="144"/>
      <c r="H888" s="144"/>
      <c r="I888" s="144"/>
      <c r="J888" s="144"/>
      <c r="K888" s="144"/>
      <c r="L888" s="144"/>
      <c r="M888" s="144"/>
      <c r="N888" s="144"/>
      <c r="O888" s="144"/>
      <c r="S888" s="144"/>
      <c r="T888" s="144"/>
    </row>
    <row r="889" spans="7:20">
      <c r="G889" s="144"/>
      <c r="H889" s="144"/>
      <c r="I889" s="144"/>
      <c r="J889" s="144"/>
      <c r="K889" s="144"/>
      <c r="L889" s="144"/>
      <c r="M889" s="144"/>
      <c r="N889" s="144"/>
      <c r="O889" s="144"/>
      <c r="S889" s="144"/>
      <c r="T889" s="144"/>
    </row>
    <row r="890" spans="7:20">
      <c r="G890" s="144"/>
      <c r="H890" s="144"/>
      <c r="I890" s="144"/>
      <c r="J890" s="144"/>
      <c r="K890" s="144"/>
      <c r="L890" s="144"/>
      <c r="M890" s="144"/>
      <c r="N890" s="144"/>
      <c r="O890" s="144"/>
      <c r="S890" s="144"/>
      <c r="T890" s="144"/>
    </row>
    <row r="891" spans="7:20">
      <c r="G891" s="144"/>
      <c r="H891" s="144"/>
      <c r="I891" s="144"/>
      <c r="J891" s="144"/>
      <c r="K891" s="144"/>
      <c r="L891" s="144"/>
      <c r="M891" s="144"/>
      <c r="N891" s="144"/>
      <c r="O891" s="144"/>
      <c r="S891" s="144"/>
      <c r="T891" s="144"/>
    </row>
    <row r="892" spans="7:20">
      <c r="G892" s="144"/>
      <c r="H892" s="144"/>
      <c r="I892" s="144"/>
      <c r="J892" s="144"/>
      <c r="K892" s="144"/>
      <c r="L892" s="144"/>
      <c r="M892" s="144"/>
      <c r="N892" s="144"/>
      <c r="O892" s="144"/>
      <c r="S892" s="144"/>
      <c r="T892" s="144"/>
    </row>
    <row r="893" spans="7:20">
      <c r="G893" s="144"/>
      <c r="H893" s="144"/>
      <c r="I893" s="144"/>
      <c r="J893" s="144"/>
      <c r="K893" s="144"/>
      <c r="L893" s="144"/>
      <c r="M893" s="144"/>
      <c r="N893" s="144"/>
      <c r="O893" s="144"/>
      <c r="S893" s="144"/>
      <c r="T893" s="144"/>
    </row>
    <row r="894" spans="7:20">
      <c r="G894" s="144"/>
      <c r="H894" s="144"/>
      <c r="I894" s="144"/>
      <c r="J894" s="144"/>
      <c r="K894" s="144"/>
      <c r="L894" s="144"/>
      <c r="M894" s="144"/>
      <c r="N894" s="144"/>
      <c r="O894" s="144"/>
      <c r="S894" s="144"/>
      <c r="T894" s="144"/>
    </row>
    <row r="895" spans="7:20">
      <c r="G895" s="144"/>
      <c r="H895" s="144"/>
      <c r="I895" s="144"/>
      <c r="J895" s="144"/>
      <c r="K895" s="144"/>
      <c r="L895" s="144"/>
      <c r="M895" s="144"/>
      <c r="N895" s="144"/>
      <c r="O895" s="144"/>
      <c r="S895" s="144"/>
      <c r="T895" s="144"/>
    </row>
    <row r="896" spans="7:20">
      <c r="G896" s="144"/>
      <c r="H896" s="144"/>
      <c r="I896" s="144"/>
      <c r="J896" s="144"/>
      <c r="K896" s="144"/>
      <c r="L896" s="144"/>
      <c r="M896" s="144"/>
      <c r="N896" s="144"/>
      <c r="O896" s="144"/>
      <c r="S896" s="144"/>
      <c r="T896" s="144"/>
    </row>
    <row r="897" spans="7:20">
      <c r="G897" s="144"/>
      <c r="H897" s="144"/>
      <c r="I897" s="144"/>
      <c r="J897" s="144"/>
      <c r="K897" s="144"/>
      <c r="L897" s="144"/>
      <c r="M897" s="144"/>
      <c r="N897" s="144"/>
      <c r="O897" s="144"/>
      <c r="S897" s="144"/>
      <c r="T897" s="144"/>
    </row>
    <row r="898" spans="7:20">
      <c r="G898" s="144"/>
      <c r="H898" s="144"/>
      <c r="I898" s="144"/>
      <c r="J898" s="144"/>
      <c r="K898" s="144"/>
      <c r="L898" s="144"/>
      <c r="M898" s="144"/>
      <c r="N898" s="144"/>
      <c r="O898" s="144"/>
      <c r="S898" s="144"/>
      <c r="T898" s="144"/>
    </row>
    <row r="899" spans="7:20">
      <c r="G899" s="144"/>
      <c r="H899" s="144"/>
      <c r="I899" s="144"/>
      <c r="J899" s="144"/>
      <c r="K899" s="144"/>
      <c r="L899" s="144"/>
      <c r="M899" s="144"/>
      <c r="N899" s="144"/>
      <c r="O899" s="144"/>
      <c r="S899" s="144"/>
      <c r="T899" s="144"/>
    </row>
    <row r="900" spans="7:20">
      <c r="G900" s="144"/>
      <c r="H900" s="144"/>
      <c r="I900" s="144"/>
      <c r="J900" s="144"/>
      <c r="K900" s="144"/>
      <c r="L900" s="144"/>
      <c r="M900" s="144"/>
      <c r="N900" s="144"/>
      <c r="O900" s="144"/>
      <c r="S900" s="144"/>
      <c r="T900" s="144"/>
    </row>
    <row r="901" spans="7:20">
      <c r="G901" s="144"/>
      <c r="H901" s="144"/>
      <c r="I901" s="144"/>
      <c r="J901" s="144"/>
      <c r="K901" s="144"/>
      <c r="L901" s="144"/>
      <c r="M901" s="144"/>
      <c r="N901" s="144"/>
      <c r="O901" s="144"/>
      <c r="S901" s="144"/>
      <c r="T901" s="144"/>
    </row>
    <row r="902" spans="7:20">
      <c r="G902" s="144"/>
      <c r="H902" s="144"/>
      <c r="I902" s="144"/>
      <c r="J902" s="144"/>
      <c r="K902" s="144"/>
      <c r="L902" s="144"/>
      <c r="M902" s="144"/>
      <c r="N902" s="144"/>
      <c r="O902" s="144"/>
      <c r="S902" s="144"/>
      <c r="T902" s="144"/>
    </row>
    <row r="903" spans="7:20">
      <c r="G903" s="144"/>
      <c r="H903" s="144"/>
      <c r="I903" s="144"/>
      <c r="J903" s="144"/>
      <c r="K903" s="144"/>
      <c r="L903" s="144"/>
      <c r="M903" s="144"/>
      <c r="N903" s="144"/>
      <c r="O903" s="144"/>
      <c r="S903" s="144"/>
      <c r="T903" s="144"/>
    </row>
    <row r="904" spans="7:20">
      <c r="G904" s="144"/>
      <c r="H904" s="144"/>
      <c r="I904" s="144"/>
      <c r="J904" s="144"/>
      <c r="K904" s="144"/>
      <c r="L904" s="144"/>
      <c r="M904" s="144"/>
      <c r="N904" s="144"/>
      <c r="O904" s="144"/>
      <c r="S904" s="144"/>
      <c r="T904" s="144"/>
    </row>
    <row r="905" spans="7:20">
      <c r="G905" s="144"/>
      <c r="H905" s="144"/>
      <c r="I905" s="144"/>
      <c r="J905" s="144"/>
      <c r="K905" s="144"/>
      <c r="L905" s="144"/>
      <c r="M905" s="144"/>
      <c r="N905" s="144"/>
      <c r="O905" s="144"/>
      <c r="S905" s="144"/>
      <c r="T905" s="144"/>
    </row>
    <row r="906" spans="7:20">
      <c r="G906" s="144"/>
      <c r="H906" s="144"/>
      <c r="I906" s="144"/>
      <c r="J906" s="144"/>
      <c r="K906" s="144"/>
      <c r="L906" s="144"/>
      <c r="M906" s="144"/>
      <c r="N906" s="144"/>
      <c r="O906" s="144"/>
      <c r="S906" s="144"/>
      <c r="T906" s="144"/>
    </row>
    <row r="907" spans="7:20">
      <c r="G907" s="144"/>
      <c r="H907" s="144"/>
      <c r="I907" s="144"/>
      <c r="J907" s="144"/>
      <c r="K907" s="144"/>
      <c r="L907" s="144"/>
      <c r="M907" s="144"/>
      <c r="N907" s="144"/>
      <c r="O907" s="144"/>
      <c r="S907" s="144"/>
      <c r="T907" s="144"/>
    </row>
    <row r="908" spans="7:20">
      <c r="G908" s="144"/>
      <c r="H908" s="144"/>
      <c r="I908" s="144"/>
      <c r="J908" s="144"/>
      <c r="K908" s="144"/>
      <c r="L908" s="144"/>
      <c r="M908" s="144"/>
      <c r="N908" s="144"/>
      <c r="O908" s="144"/>
      <c r="S908" s="144"/>
      <c r="T908" s="144"/>
    </row>
    <row r="909" spans="7:20">
      <c r="G909" s="144"/>
      <c r="H909" s="144"/>
      <c r="I909" s="144"/>
      <c r="J909" s="144"/>
      <c r="K909" s="144"/>
      <c r="L909" s="144"/>
      <c r="M909" s="144"/>
      <c r="N909" s="144"/>
      <c r="O909" s="144"/>
      <c r="S909" s="144"/>
      <c r="T909" s="144"/>
    </row>
    <row r="910" spans="7:20">
      <c r="G910" s="144"/>
      <c r="H910" s="144"/>
      <c r="I910" s="144"/>
      <c r="J910" s="144"/>
      <c r="K910" s="144"/>
      <c r="L910" s="144"/>
      <c r="M910" s="144"/>
      <c r="N910" s="144"/>
      <c r="O910" s="144"/>
      <c r="S910" s="144"/>
      <c r="T910" s="144"/>
    </row>
    <row r="911" spans="7:20">
      <c r="G911" s="144"/>
      <c r="H911" s="144"/>
      <c r="I911" s="144"/>
      <c r="J911" s="144"/>
      <c r="K911" s="144"/>
      <c r="L911" s="144"/>
      <c r="M911" s="144"/>
      <c r="N911" s="144"/>
      <c r="O911" s="144"/>
      <c r="S911" s="144"/>
      <c r="T911" s="144"/>
    </row>
    <row r="912" spans="7:20">
      <c r="G912" s="144"/>
      <c r="H912" s="144"/>
      <c r="I912" s="144"/>
      <c r="J912" s="144"/>
      <c r="K912" s="144"/>
      <c r="L912" s="144"/>
      <c r="M912" s="144"/>
      <c r="N912" s="144"/>
      <c r="O912" s="144"/>
      <c r="S912" s="144"/>
      <c r="T912" s="144"/>
    </row>
    <row r="913" spans="7:20">
      <c r="G913" s="144"/>
      <c r="H913" s="144"/>
      <c r="I913" s="144"/>
      <c r="J913" s="144"/>
      <c r="K913" s="144"/>
      <c r="L913" s="144"/>
      <c r="M913" s="144"/>
      <c r="N913" s="144"/>
      <c r="O913" s="144"/>
      <c r="S913" s="144"/>
      <c r="T913" s="144"/>
    </row>
    <row r="914" spans="7:20">
      <c r="G914" s="144"/>
      <c r="H914" s="144"/>
      <c r="I914" s="144"/>
      <c r="J914" s="144"/>
      <c r="K914" s="144"/>
      <c r="L914" s="144"/>
      <c r="M914" s="144"/>
      <c r="N914" s="144"/>
      <c r="O914" s="144"/>
      <c r="S914" s="144"/>
      <c r="T914" s="144"/>
    </row>
    <row r="915" spans="7:20">
      <c r="G915" s="144"/>
      <c r="H915" s="144"/>
      <c r="I915" s="144"/>
      <c r="J915" s="144"/>
      <c r="K915" s="144"/>
      <c r="L915" s="144"/>
      <c r="M915" s="144"/>
      <c r="N915" s="144"/>
      <c r="O915" s="144"/>
      <c r="S915" s="144"/>
      <c r="T915" s="144"/>
    </row>
    <row r="916" spans="7:20">
      <c r="G916" s="144"/>
      <c r="H916" s="144"/>
      <c r="I916" s="144"/>
      <c r="J916" s="144"/>
      <c r="K916" s="144"/>
      <c r="L916" s="144"/>
      <c r="M916" s="144"/>
      <c r="N916" s="144"/>
      <c r="O916" s="144"/>
      <c r="S916" s="144"/>
      <c r="T916" s="144"/>
    </row>
    <row r="917" spans="7:20">
      <c r="G917" s="144"/>
      <c r="H917" s="144"/>
      <c r="I917" s="144"/>
      <c r="J917" s="144"/>
      <c r="K917" s="144"/>
      <c r="L917" s="144"/>
      <c r="M917" s="144"/>
      <c r="N917" s="144"/>
      <c r="O917" s="144"/>
      <c r="S917" s="144"/>
      <c r="T917" s="144"/>
    </row>
    <row r="918" spans="7:20">
      <c r="G918" s="144"/>
      <c r="H918" s="144"/>
      <c r="I918" s="144"/>
      <c r="J918" s="144"/>
      <c r="K918" s="144"/>
      <c r="L918" s="144"/>
      <c r="M918" s="144"/>
      <c r="N918" s="144"/>
      <c r="O918" s="144"/>
      <c r="S918" s="144"/>
      <c r="T918" s="144"/>
    </row>
    <row r="919" spans="7:20">
      <c r="G919" s="144"/>
      <c r="H919" s="144"/>
      <c r="I919" s="144"/>
      <c r="J919" s="144"/>
      <c r="K919" s="144"/>
      <c r="L919" s="144"/>
      <c r="M919" s="144"/>
      <c r="N919" s="144"/>
      <c r="O919" s="144"/>
      <c r="S919" s="144"/>
      <c r="T919" s="144"/>
    </row>
    <row r="920" spans="7:20">
      <c r="G920" s="144"/>
      <c r="H920" s="144"/>
      <c r="I920" s="144"/>
      <c r="J920" s="144"/>
      <c r="K920" s="144"/>
      <c r="L920" s="144"/>
      <c r="M920" s="144"/>
      <c r="N920" s="144"/>
      <c r="O920" s="144"/>
      <c r="S920" s="144"/>
      <c r="T920" s="144"/>
    </row>
    <row r="921" spans="7:20">
      <c r="G921" s="144"/>
      <c r="H921" s="144"/>
      <c r="I921" s="144"/>
      <c r="J921" s="144"/>
      <c r="K921" s="144"/>
      <c r="L921" s="144"/>
      <c r="M921" s="144"/>
      <c r="N921" s="144"/>
      <c r="O921" s="144"/>
      <c r="S921" s="144"/>
      <c r="T921" s="144"/>
    </row>
    <row r="922" spans="7:20">
      <c r="G922" s="144"/>
      <c r="H922" s="144"/>
      <c r="I922" s="144"/>
      <c r="J922" s="144"/>
      <c r="K922" s="144"/>
      <c r="L922" s="144"/>
      <c r="M922" s="144"/>
      <c r="N922" s="144"/>
      <c r="O922" s="144"/>
      <c r="S922" s="144"/>
      <c r="T922" s="144"/>
    </row>
    <row r="923" spans="7:20">
      <c r="G923" s="144"/>
      <c r="H923" s="144"/>
      <c r="I923" s="144"/>
      <c r="J923" s="144"/>
      <c r="K923" s="144"/>
      <c r="L923" s="144"/>
      <c r="M923" s="144"/>
      <c r="N923" s="144"/>
      <c r="O923" s="144"/>
      <c r="S923" s="144"/>
      <c r="T923" s="144"/>
    </row>
    <row r="924" spans="7:20">
      <c r="G924" s="144"/>
      <c r="H924" s="144"/>
      <c r="I924" s="144"/>
      <c r="J924" s="144"/>
      <c r="K924" s="144"/>
      <c r="L924" s="144"/>
      <c r="M924" s="144"/>
      <c r="N924" s="144"/>
      <c r="O924" s="144"/>
      <c r="S924" s="144"/>
      <c r="T924" s="144"/>
    </row>
    <row r="925" spans="7:20">
      <c r="G925" s="144"/>
      <c r="H925" s="144"/>
      <c r="I925" s="144"/>
      <c r="J925" s="144"/>
      <c r="K925" s="144"/>
      <c r="L925" s="144"/>
      <c r="M925" s="144"/>
      <c r="N925" s="144"/>
      <c r="O925" s="144"/>
      <c r="S925" s="144"/>
      <c r="T925" s="144"/>
    </row>
    <row r="926" spans="7:20">
      <c r="G926" s="144"/>
      <c r="H926" s="144"/>
      <c r="I926" s="144"/>
      <c r="J926" s="144"/>
      <c r="K926" s="144"/>
      <c r="L926" s="144"/>
      <c r="M926" s="144"/>
      <c r="N926" s="144"/>
      <c r="O926" s="144"/>
      <c r="S926" s="144"/>
      <c r="T926" s="144"/>
    </row>
    <row r="927" spans="7:20">
      <c r="G927" s="144"/>
      <c r="H927" s="144"/>
      <c r="I927" s="144"/>
      <c r="J927" s="144"/>
      <c r="K927" s="144"/>
      <c r="L927" s="144"/>
      <c r="M927" s="144"/>
      <c r="N927" s="144"/>
      <c r="O927" s="144"/>
      <c r="S927" s="144"/>
      <c r="T927" s="144"/>
    </row>
    <row r="928" spans="7:20">
      <c r="G928" s="144"/>
      <c r="H928" s="144"/>
      <c r="I928" s="144"/>
      <c r="J928" s="144"/>
      <c r="K928" s="144"/>
      <c r="L928" s="144"/>
      <c r="M928" s="144"/>
      <c r="N928" s="144"/>
      <c r="O928" s="144"/>
      <c r="S928" s="144"/>
      <c r="T928" s="144"/>
    </row>
    <row r="929" spans="7:20">
      <c r="G929" s="144"/>
      <c r="H929" s="144"/>
      <c r="I929" s="144"/>
      <c r="J929" s="144"/>
      <c r="K929" s="144"/>
      <c r="L929" s="144"/>
      <c r="M929" s="144"/>
      <c r="N929" s="144"/>
      <c r="O929" s="144"/>
      <c r="S929" s="144"/>
      <c r="T929" s="144"/>
    </row>
    <row r="930" spans="7:20">
      <c r="G930" s="144"/>
      <c r="H930" s="144"/>
      <c r="I930" s="144"/>
      <c r="J930" s="144"/>
      <c r="K930" s="144"/>
      <c r="L930" s="144"/>
      <c r="M930" s="144"/>
      <c r="N930" s="144"/>
      <c r="O930" s="144"/>
      <c r="S930" s="144"/>
      <c r="T930" s="144"/>
    </row>
    <row r="931" spans="7:20">
      <c r="G931" s="144"/>
      <c r="H931" s="144"/>
      <c r="I931" s="144"/>
      <c r="J931" s="144"/>
      <c r="K931" s="144"/>
      <c r="L931" s="144"/>
      <c r="M931" s="144"/>
      <c r="N931" s="144"/>
      <c r="O931" s="144"/>
      <c r="S931" s="144"/>
      <c r="T931" s="144"/>
    </row>
    <row r="932" spans="7:20">
      <c r="G932" s="144"/>
      <c r="H932" s="144"/>
      <c r="I932" s="144"/>
      <c r="J932" s="144"/>
      <c r="K932" s="144"/>
      <c r="L932" s="144"/>
      <c r="M932" s="144"/>
      <c r="N932" s="144"/>
      <c r="O932" s="144"/>
      <c r="S932" s="144"/>
      <c r="T932" s="144"/>
    </row>
    <row r="933" spans="7:20">
      <c r="G933" s="144"/>
      <c r="H933" s="144"/>
      <c r="I933" s="144"/>
      <c r="J933" s="144"/>
      <c r="K933" s="144"/>
      <c r="L933" s="144"/>
      <c r="M933" s="144"/>
      <c r="N933" s="144"/>
      <c r="O933" s="144"/>
      <c r="S933" s="144"/>
      <c r="T933" s="144"/>
    </row>
    <row r="934" spans="7:20">
      <c r="G934" s="144"/>
      <c r="H934" s="144"/>
      <c r="I934" s="144"/>
      <c r="J934" s="144"/>
      <c r="K934" s="144"/>
      <c r="L934" s="144"/>
      <c r="M934" s="144"/>
      <c r="N934" s="144"/>
      <c r="O934" s="144"/>
      <c r="S934" s="144"/>
      <c r="T934" s="144"/>
    </row>
    <row r="935" spans="7:20">
      <c r="G935" s="144"/>
      <c r="H935" s="144"/>
      <c r="I935" s="144"/>
      <c r="J935" s="144"/>
      <c r="K935" s="144"/>
      <c r="L935" s="144"/>
      <c r="M935" s="144"/>
      <c r="N935" s="144"/>
      <c r="O935" s="144"/>
      <c r="S935" s="144"/>
      <c r="T935" s="144"/>
    </row>
    <row r="936" spans="7:20">
      <c r="G936" s="144"/>
      <c r="H936" s="144"/>
      <c r="I936" s="144"/>
      <c r="J936" s="144"/>
      <c r="K936" s="144"/>
      <c r="L936" s="144"/>
      <c r="M936" s="144"/>
      <c r="N936" s="144"/>
      <c r="O936" s="144"/>
      <c r="S936" s="144"/>
      <c r="T936" s="144"/>
    </row>
    <row r="937" spans="7:20">
      <c r="G937" s="144"/>
      <c r="H937" s="144"/>
      <c r="I937" s="144"/>
      <c r="J937" s="144"/>
      <c r="K937" s="144"/>
      <c r="L937" s="144"/>
      <c r="M937" s="144"/>
      <c r="N937" s="144"/>
      <c r="O937" s="144"/>
      <c r="S937" s="144"/>
      <c r="T937" s="144"/>
    </row>
    <row r="938" spans="7:20">
      <c r="G938" s="144"/>
      <c r="H938" s="144"/>
      <c r="I938" s="144"/>
      <c r="J938" s="144"/>
      <c r="K938" s="144"/>
      <c r="L938" s="144"/>
      <c r="M938" s="144"/>
      <c r="N938" s="144"/>
      <c r="O938" s="144"/>
      <c r="S938" s="144"/>
      <c r="T938" s="144"/>
    </row>
    <row r="939" spans="7:20">
      <c r="G939" s="144"/>
      <c r="H939" s="144"/>
      <c r="I939" s="144"/>
      <c r="J939" s="144"/>
      <c r="K939" s="144"/>
      <c r="L939" s="144"/>
      <c r="M939" s="144"/>
      <c r="N939" s="144"/>
      <c r="O939" s="144"/>
      <c r="S939" s="144"/>
      <c r="T939" s="144"/>
    </row>
    <row r="940" spans="7:20">
      <c r="G940" s="144"/>
      <c r="H940" s="144"/>
      <c r="I940" s="144"/>
      <c r="J940" s="144"/>
      <c r="K940" s="144"/>
      <c r="L940" s="144"/>
      <c r="M940" s="144"/>
      <c r="N940" s="144"/>
      <c r="O940" s="144"/>
      <c r="S940" s="144"/>
      <c r="T940" s="144"/>
    </row>
    <row r="941" spans="7:20">
      <c r="G941" s="144"/>
      <c r="H941" s="144"/>
      <c r="I941" s="144"/>
      <c r="J941" s="144"/>
      <c r="K941" s="144"/>
      <c r="L941" s="144"/>
      <c r="M941" s="144"/>
      <c r="N941" s="144"/>
      <c r="O941" s="144"/>
      <c r="S941" s="144"/>
      <c r="T941" s="144"/>
    </row>
    <row r="942" spans="7:20">
      <c r="G942" s="144"/>
      <c r="H942" s="144"/>
      <c r="I942" s="144"/>
      <c r="J942" s="144"/>
      <c r="K942" s="144"/>
      <c r="L942" s="144"/>
      <c r="M942" s="144"/>
      <c r="N942" s="144"/>
      <c r="O942" s="144"/>
      <c r="S942" s="144"/>
      <c r="T942" s="144"/>
    </row>
    <row r="943" spans="7:20">
      <c r="G943" s="144"/>
      <c r="H943" s="144"/>
      <c r="I943" s="144"/>
      <c r="J943" s="144"/>
      <c r="K943" s="144"/>
      <c r="L943" s="144"/>
      <c r="M943" s="144"/>
      <c r="N943" s="144"/>
      <c r="O943" s="144"/>
      <c r="S943" s="144"/>
      <c r="T943" s="144"/>
    </row>
    <row r="944" spans="7:20">
      <c r="G944" s="144"/>
      <c r="H944" s="144"/>
      <c r="I944" s="144"/>
      <c r="J944" s="144"/>
      <c r="K944" s="144"/>
      <c r="L944" s="144"/>
      <c r="M944" s="144"/>
      <c r="N944" s="144"/>
      <c r="O944" s="144"/>
      <c r="S944" s="144"/>
      <c r="T944" s="144"/>
    </row>
    <row r="945" spans="7:20">
      <c r="G945" s="144"/>
      <c r="H945" s="144"/>
      <c r="I945" s="144"/>
      <c r="J945" s="144"/>
      <c r="K945" s="144"/>
      <c r="L945" s="144"/>
      <c r="M945" s="144"/>
      <c r="N945" s="144"/>
      <c r="O945" s="144"/>
      <c r="S945" s="144"/>
      <c r="T945" s="144"/>
    </row>
    <row r="946" spans="7:20">
      <c r="G946" s="144"/>
      <c r="H946" s="144"/>
      <c r="I946" s="144"/>
      <c r="J946" s="144"/>
      <c r="K946" s="144"/>
      <c r="L946" s="144"/>
      <c r="M946" s="144"/>
      <c r="N946" s="144"/>
      <c r="O946" s="144"/>
      <c r="S946" s="144"/>
      <c r="T946" s="144"/>
    </row>
    <row r="947" spans="7:20">
      <c r="G947" s="144"/>
      <c r="H947" s="144"/>
      <c r="I947" s="144"/>
      <c r="J947" s="144"/>
      <c r="K947" s="144"/>
      <c r="L947" s="144"/>
      <c r="M947" s="144"/>
      <c r="N947" s="144"/>
      <c r="O947" s="144"/>
      <c r="S947" s="144"/>
      <c r="T947" s="144"/>
    </row>
    <row r="948" spans="7:20">
      <c r="G948" s="144"/>
      <c r="H948" s="144"/>
      <c r="I948" s="144"/>
      <c r="J948" s="144"/>
      <c r="K948" s="144"/>
      <c r="L948" s="144"/>
      <c r="M948" s="144"/>
      <c r="N948" s="144"/>
      <c r="O948" s="144"/>
      <c r="S948" s="144"/>
      <c r="T948" s="144"/>
    </row>
    <row r="949" spans="7:20">
      <c r="G949" s="144"/>
      <c r="H949" s="144"/>
      <c r="I949" s="144"/>
      <c r="J949" s="144"/>
      <c r="K949" s="144"/>
      <c r="L949" s="144"/>
      <c r="M949" s="144"/>
      <c r="N949" s="144"/>
      <c r="O949" s="144"/>
      <c r="S949" s="144"/>
      <c r="T949" s="144"/>
    </row>
    <row r="950" spans="7:20">
      <c r="G950" s="144"/>
      <c r="H950" s="144"/>
      <c r="I950" s="144"/>
      <c r="J950" s="144"/>
      <c r="K950" s="144"/>
      <c r="L950" s="144"/>
      <c r="M950" s="144"/>
      <c r="N950" s="144"/>
      <c r="O950" s="144"/>
      <c r="S950" s="144"/>
      <c r="T950" s="144"/>
    </row>
    <row r="951" spans="7:20">
      <c r="G951" s="144"/>
      <c r="H951" s="144"/>
      <c r="I951" s="144"/>
      <c r="J951" s="144"/>
      <c r="K951" s="144"/>
      <c r="L951" s="144"/>
      <c r="M951" s="144"/>
      <c r="N951" s="144"/>
      <c r="O951" s="144"/>
      <c r="S951" s="144"/>
      <c r="T951" s="144"/>
    </row>
    <row r="952" spans="7:20">
      <c r="G952" s="144"/>
      <c r="H952" s="144"/>
      <c r="I952" s="144"/>
      <c r="J952" s="144"/>
      <c r="K952" s="144"/>
      <c r="L952" s="144"/>
      <c r="M952" s="144"/>
      <c r="N952" s="144"/>
      <c r="O952" s="144"/>
      <c r="S952" s="144"/>
      <c r="T952" s="144"/>
    </row>
    <row r="953" spans="7:20">
      <c r="G953" s="144"/>
      <c r="H953" s="144"/>
      <c r="I953" s="144"/>
      <c r="J953" s="144"/>
      <c r="K953" s="144"/>
      <c r="L953" s="144"/>
      <c r="M953" s="144"/>
      <c r="N953" s="144"/>
      <c r="O953" s="144"/>
      <c r="S953" s="144"/>
      <c r="T953" s="144"/>
    </row>
    <row r="954" spans="7:20">
      <c r="G954" s="144"/>
      <c r="H954" s="144"/>
      <c r="I954" s="144"/>
      <c r="J954" s="144"/>
      <c r="K954" s="144"/>
      <c r="L954" s="144"/>
      <c r="M954" s="144"/>
      <c r="N954" s="144"/>
      <c r="O954" s="144"/>
      <c r="S954" s="144"/>
      <c r="T954" s="144"/>
    </row>
    <row r="955" spans="7:20">
      <c r="G955" s="144"/>
      <c r="H955" s="144"/>
      <c r="I955" s="144"/>
      <c r="J955" s="144"/>
      <c r="K955" s="144"/>
      <c r="L955" s="144"/>
      <c r="M955" s="144"/>
      <c r="N955" s="144"/>
      <c r="O955" s="144"/>
      <c r="S955" s="144"/>
      <c r="T955" s="144"/>
    </row>
    <row r="956" spans="7:20">
      <c r="G956" s="144"/>
      <c r="H956" s="144"/>
      <c r="I956" s="144"/>
      <c r="J956" s="144"/>
      <c r="K956" s="144"/>
      <c r="L956" s="144"/>
      <c r="M956" s="144"/>
      <c r="N956" s="144"/>
      <c r="O956" s="144"/>
      <c r="S956" s="144"/>
      <c r="T956" s="144"/>
    </row>
    <row r="957" spans="7:20">
      <c r="G957" s="144"/>
      <c r="H957" s="144"/>
      <c r="I957" s="144"/>
      <c r="J957" s="144"/>
      <c r="K957" s="144"/>
      <c r="L957" s="144"/>
      <c r="M957" s="144"/>
      <c r="N957" s="144"/>
      <c r="O957" s="144"/>
      <c r="S957" s="144"/>
      <c r="T957" s="144"/>
    </row>
    <row r="958" spans="7:20">
      <c r="G958" s="144"/>
      <c r="H958" s="144"/>
      <c r="I958" s="144"/>
      <c r="J958" s="144"/>
      <c r="K958" s="144"/>
      <c r="L958" s="144"/>
      <c r="M958" s="144"/>
      <c r="N958" s="144"/>
      <c r="O958" s="144"/>
      <c r="S958" s="144"/>
      <c r="T958" s="144"/>
    </row>
    <row r="959" spans="7:20">
      <c r="G959" s="144"/>
      <c r="H959" s="144"/>
      <c r="I959" s="144"/>
      <c r="J959" s="144"/>
      <c r="K959" s="144"/>
      <c r="L959" s="144"/>
      <c r="M959" s="144"/>
      <c r="N959" s="144"/>
      <c r="O959" s="144"/>
      <c r="S959" s="144"/>
      <c r="T959" s="144"/>
    </row>
    <row r="960" spans="7:20">
      <c r="G960" s="144"/>
      <c r="H960" s="144"/>
      <c r="I960" s="144"/>
      <c r="J960" s="144"/>
      <c r="K960" s="144"/>
      <c r="L960" s="144"/>
      <c r="M960" s="144"/>
      <c r="N960" s="144"/>
      <c r="O960" s="144"/>
      <c r="S960" s="144"/>
      <c r="T960" s="144"/>
    </row>
    <row r="961" spans="7:20">
      <c r="G961" s="144"/>
      <c r="H961" s="144"/>
      <c r="I961" s="144"/>
      <c r="J961" s="144"/>
      <c r="K961" s="144"/>
      <c r="L961" s="144"/>
      <c r="M961" s="144"/>
      <c r="N961" s="144"/>
      <c r="O961" s="144"/>
      <c r="S961" s="144"/>
      <c r="T961" s="144"/>
    </row>
    <row r="962" spans="7:20">
      <c r="G962" s="144"/>
      <c r="H962" s="144"/>
      <c r="I962" s="144"/>
      <c r="J962" s="144"/>
      <c r="K962" s="144"/>
      <c r="L962" s="144"/>
      <c r="M962" s="144"/>
      <c r="N962" s="144"/>
      <c r="O962" s="144"/>
      <c r="S962" s="144"/>
      <c r="T962" s="144"/>
    </row>
    <row r="963" spans="7:20">
      <c r="G963" s="144"/>
      <c r="H963" s="144"/>
      <c r="I963" s="144"/>
      <c r="J963" s="144"/>
      <c r="K963" s="144"/>
      <c r="L963" s="144"/>
      <c r="M963" s="144"/>
      <c r="N963" s="144"/>
      <c r="O963" s="144"/>
      <c r="S963" s="144"/>
      <c r="T963" s="144"/>
    </row>
    <row r="964" spans="7:20">
      <c r="G964" s="144"/>
      <c r="H964" s="144"/>
      <c r="I964" s="144"/>
      <c r="J964" s="144"/>
      <c r="K964" s="144"/>
      <c r="L964" s="144"/>
      <c r="M964" s="144"/>
      <c r="N964" s="144"/>
      <c r="O964" s="144"/>
      <c r="S964" s="144"/>
      <c r="T964" s="144"/>
    </row>
    <row r="965" spans="7:20">
      <c r="G965" s="144"/>
      <c r="H965" s="144"/>
      <c r="I965" s="144"/>
      <c r="J965" s="144"/>
      <c r="K965" s="144"/>
      <c r="L965" s="144"/>
      <c r="M965" s="144"/>
      <c r="N965" s="144"/>
      <c r="O965" s="144"/>
      <c r="S965" s="144"/>
      <c r="T965" s="144"/>
    </row>
    <row r="966" spans="7:20">
      <c r="G966" s="144"/>
      <c r="H966" s="144"/>
      <c r="I966" s="144"/>
      <c r="J966" s="144"/>
      <c r="K966" s="144"/>
      <c r="L966" s="144"/>
      <c r="M966" s="144"/>
      <c r="N966" s="144"/>
      <c r="O966" s="144"/>
      <c r="S966" s="144"/>
      <c r="T966" s="144"/>
    </row>
    <row r="967" spans="7:20">
      <c r="G967" s="144"/>
      <c r="H967" s="144"/>
      <c r="I967" s="144"/>
      <c r="J967" s="144"/>
      <c r="K967" s="144"/>
      <c r="L967" s="144"/>
      <c r="M967" s="144"/>
      <c r="N967" s="144"/>
      <c r="O967" s="144"/>
      <c r="S967" s="144"/>
      <c r="T967" s="144"/>
    </row>
    <row r="968" spans="7:20">
      <c r="G968" s="144"/>
      <c r="H968" s="144"/>
      <c r="I968" s="144"/>
      <c r="J968" s="144"/>
      <c r="K968" s="144"/>
      <c r="L968" s="144"/>
      <c r="M968" s="144"/>
      <c r="N968" s="144"/>
      <c r="O968" s="144"/>
      <c r="S968" s="144"/>
      <c r="T968" s="144"/>
    </row>
    <row r="969" spans="7:20">
      <c r="G969" s="144"/>
      <c r="H969" s="144"/>
      <c r="I969" s="144"/>
      <c r="J969" s="144"/>
      <c r="K969" s="144"/>
      <c r="L969" s="144"/>
      <c r="M969" s="144"/>
      <c r="N969" s="144"/>
      <c r="O969" s="144"/>
      <c r="S969" s="144"/>
      <c r="T969" s="144"/>
    </row>
    <row r="970" spans="7:20">
      <c r="G970" s="144"/>
      <c r="H970" s="144"/>
      <c r="I970" s="144"/>
      <c r="J970" s="144"/>
      <c r="K970" s="144"/>
      <c r="L970" s="144"/>
      <c r="M970" s="144"/>
      <c r="N970" s="144"/>
      <c r="O970" s="144"/>
      <c r="S970" s="144"/>
      <c r="T970" s="144"/>
    </row>
    <row r="971" spans="7:20">
      <c r="G971" s="144"/>
      <c r="H971" s="144"/>
      <c r="I971" s="144"/>
      <c r="J971" s="144"/>
      <c r="K971" s="144"/>
      <c r="L971" s="144"/>
      <c r="M971" s="144"/>
      <c r="N971" s="144"/>
      <c r="O971" s="144"/>
      <c r="S971" s="144"/>
      <c r="T971" s="144"/>
    </row>
    <row r="972" spans="7:20">
      <c r="G972" s="144"/>
      <c r="H972" s="144"/>
      <c r="I972" s="144"/>
      <c r="J972" s="144"/>
      <c r="K972" s="144"/>
      <c r="L972" s="144"/>
      <c r="M972" s="144"/>
      <c r="N972" s="144"/>
      <c r="O972" s="144"/>
      <c r="S972" s="144"/>
      <c r="T972" s="144"/>
    </row>
    <row r="973" spans="7:20">
      <c r="G973" s="144"/>
      <c r="H973" s="144"/>
      <c r="I973" s="144"/>
      <c r="J973" s="144"/>
      <c r="K973" s="144"/>
      <c r="L973" s="144"/>
      <c r="M973" s="144"/>
      <c r="N973" s="144"/>
      <c r="O973" s="144"/>
      <c r="S973" s="144"/>
      <c r="T973" s="144"/>
    </row>
    <row r="974" spans="7:20">
      <c r="G974" s="144"/>
      <c r="H974" s="144"/>
      <c r="I974" s="144"/>
      <c r="J974" s="144"/>
      <c r="K974" s="144"/>
      <c r="L974" s="144"/>
      <c r="M974" s="144"/>
      <c r="N974" s="144"/>
      <c r="O974" s="144"/>
      <c r="S974" s="144"/>
      <c r="T974" s="144"/>
    </row>
    <row r="975" spans="7:20">
      <c r="G975" s="144"/>
      <c r="H975" s="144"/>
      <c r="I975" s="144"/>
      <c r="J975" s="144"/>
      <c r="K975" s="144"/>
      <c r="L975" s="144"/>
      <c r="M975" s="144"/>
      <c r="N975" s="144"/>
      <c r="O975" s="144"/>
      <c r="S975" s="144"/>
      <c r="T975" s="144"/>
    </row>
    <row r="976" spans="7:20">
      <c r="G976" s="144"/>
      <c r="H976" s="144"/>
      <c r="I976" s="144"/>
      <c r="J976" s="144"/>
      <c r="K976" s="144"/>
      <c r="L976" s="144"/>
      <c r="M976" s="144"/>
      <c r="N976" s="144"/>
      <c r="O976" s="144"/>
      <c r="S976" s="144"/>
      <c r="T976" s="144"/>
    </row>
    <row r="977" spans="7:20">
      <c r="G977" s="144"/>
      <c r="H977" s="144"/>
      <c r="I977" s="144"/>
      <c r="J977" s="144"/>
      <c r="K977" s="144"/>
      <c r="L977" s="144"/>
      <c r="M977" s="144"/>
      <c r="N977" s="144"/>
      <c r="O977" s="144"/>
      <c r="S977" s="144"/>
      <c r="T977" s="144"/>
    </row>
    <row r="978" spans="7:20">
      <c r="G978" s="144"/>
      <c r="H978" s="144"/>
      <c r="I978" s="144"/>
      <c r="J978" s="144"/>
      <c r="K978" s="144"/>
      <c r="L978" s="144"/>
      <c r="M978" s="144"/>
      <c r="N978" s="144"/>
      <c r="O978" s="144"/>
      <c r="S978" s="144"/>
      <c r="T978" s="144"/>
    </row>
    <row r="979" spans="7:20">
      <c r="G979" s="144"/>
      <c r="H979" s="144"/>
      <c r="I979" s="144"/>
      <c r="J979" s="144"/>
      <c r="K979" s="144"/>
      <c r="L979" s="144"/>
      <c r="M979" s="144"/>
      <c r="N979" s="144"/>
      <c r="O979" s="144"/>
      <c r="S979" s="144"/>
      <c r="T979" s="144"/>
    </row>
    <row r="980" spans="7:20">
      <c r="G980" s="144"/>
      <c r="H980" s="144"/>
      <c r="I980" s="144"/>
      <c r="J980" s="144"/>
      <c r="K980" s="144"/>
      <c r="L980" s="144"/>
      <c r="M980" s="144"/>
      <c r="N980" s="144"/>
      <c r="O980" s="144"/>
      <c r="S980" s="144"/>
      <c r="T980" s="144"/>
    </row>
    <row r="981" spans="7:20">
      <c r="G981" s="144"/>
      <c r="H981" s="144"/>
      <c r="I981" s="144"/>
      <c r="J981" s="144"/>
      <c r="K981" s="144"/>
      <c r="L981" s="144"/>
      <c r="M981" s="144"/>
      <c r="N981" s="144"/>
      <c r="O981" s="144"/>
      <c r="S981" s="144"/>
      <c r="T981" s="144"/>
    </row>
    <row r="982" spans="7:20">
      <c r="G982" s="144"/>
      <c r="H982" s="144"/>
      <c r="I982" s="144"/>
      <c r="J982" s="144"/>
      <c r="K982" s="144"/>
      <c r="L982" s="144"/>
      <c r="M982" s="144"/>
      <c r="N982" s="144"/>
      <c r="O982" s="144"/>
      <c r="S982" s="144"/>
      <c r="T982" s="144"/>
    </row>
    <row r="983" spans="7:20">
      <c r="G983" s="144"/>
      <c r="H983" s="144"/>
      <c r="I983" s="144"/>
      <c r="J983" s="144"/>
      <c r="K983" s="144"/>
      <c r="L983" s="144"/>
      <c r="M983" s="144"/>
      <c r="N983" s="144"/>
      <c r="O983" s="144"/>
      <c r="S983" s="144"/>
      <c r="T983" s="144"/>
    </row>
    <row r="984" spans="7:20">
      <c r="G984" s="144"/>
      <c r="H984" s="144"/>
      <c r="I984" s="144"/>
      <c r="J984" s="144"/>
      <c r="K984" s="144"/>
      <c r="L984" s="144"/>
      <c r="M984" s="144"/>
      <c r="N984" s="144"/>
      <c r="O984" s="144"/>
      <c r="S984" s="144"/>
      <c r="T984" s="144"/>
    </row>
    <row r="985" spans="7:20">
      <c r="G985" s="144"/>
      <c r="H985" s="144"/>
      <c r="I985" s="144"/>
      <c r="J985" s="144"/>
      <c r="K985" s="144"/>
      <c r="L985" s="144"/>
      <c r="M985" s="144"/>
      <c r="N985" s="144"/>
      <c r="O985" s="144"/>
      <c r="S985" s="144"/>
      <c r="T985" s="144"/>
    </row>
    <row r="986" spans="7:20">
      <c r="G986" s="144"/>
      <c r="H986" s="144"/>
      <c r="I986" s="144"/>
      <c r="J986" s="144"/>
      <c r="K986" s="144"/>
      <c r="L986" s="144"/>
      <c r="M986" s="144"/>
      <c r="N986" s="144"/>
      <c r="O986" s="144"/>
      <c r="S986" s="144"/>
      <c r="T986" s="144"/>
    </row>
    <row r="987" spans="7:20">
      <c r="G987" s="144"/>
      <c r="H987" s="144"/>
      <c r="I987" s="144"/>
      <c r="J987" s="144"/>
      <c r="K987" s="144"/>
      <c r="L987" s="144"/>
      <c r="M987" s="144"/>
      <c r="N987" s="144"/>
      <c r="O987" s="144"/>
      <c r="S987" s="144"/>
      <c r="T987" s="144"/>
    </row>
    <row r="988" spans="7:20">
      <c r="G988" s="144"/>
      <c r="H988" s="144"/>
      <c r="I988" s="144"/>
      <c r="J988" s="144"/>
      <c r="K988" s="144"/>
      <c r="L988" s="144"/>
      <c r="M988" s="144"/>
      <c r="N988" s="144"/>
      <c r="O988" s="144"/>
      <c r="S988" s="144"/>
      <c r="T988" s="144"/>
    </row>
    <row r="989" spans="7:20">
      <c r="G989" s="144"/>
      <c r="H989" s="144"/>
      <c r="I989" s="144"/>
      <c r="J989" s="144"/>
      <c r="K989" s="144"/>
      <c r="L989" s="144"/>
      <c r="M989" s="144"/>
      <c r="N989" s="144"/>
      <c r="O989" s="144"/>
      <c r="S989" s="144"/>
      <c r="T989" s="144"/>
    </row>
    <row r="990" spans="7:20">
      <c r="G990" s="144"/>
      <c r="H990" s="144"/>
      <c r="I990" s="144"/>
      <c r="J990" s="144"/>
      <c r="K990" s="144"/>
      <c r="L990" s="144"/>
      <c r="M990" s="144"/>
      <c r="N990" s="144"/>
      <c r="O990" s="144"/>
      <c r="S990" s="144"/>
      <c r="T990" s="144"/>
    </row>
    <row r="991" spans="7:20">
      <c r="G991" s="144"/>
      <c r="H991" s="144"/>
      <c r="I991" s="144"/>
      <c r="J991" s="144"/>
      <c r="K991" s="144"/>
      <c r="L991" s="144"/>
      <c r="M991" s="144"/>
      <c r="N991" s="144"/>
      <c r="O991" s="144"/>
      <c r="S991" s="144"/>
      <c r="T991" s="144"/>
    </row>
    <row r="992" spans="7:20">
      <c r="G992" s="144"/>
      <c r="H992" s="144"/>
      <c r="I992" s="144"/>
      <c r="J992" s="144"/>
      <c r="K992" s="144"/>
      <c r="L992" s="144"/>
      <c r="M992" s="144"/>
      <c r="N992" s="144"/>
      <c r="O992" s="144"/>
      <c r="S992" s="144"/>
      <c r="T992" s="144"/>
    </row>
    <row r="993" spans="7:20">
      <c r="G993" s="144"/>
      <c r="H993" s="144"/>
      <c r="I993" s="144"/>
      <c r="J993" s="144"/>
      <c r="K993" s="144"/>
      <c r="L993" s="144"/>
      <c r="M993" s="144"/>
      <c r="N993" s="144"/>
      <c r="O993" s="144"/>
      <c r="S993" s="144"/>
      <c r="T993" s="144"/>
    </row>
    <row r="994" spans="7:20">
      <c r="G994" s="144"/>
      <c r="H994" s="144"/>
      <c r="I994" s="144"/>
      <c r="J994" s="144"/>
      <c r="K994" s="144"/>
      <c r="L994" s="144"/>
      <c r="M994" s="144"/>
      <c r="N994" s="144"/>
      <c r="O994" s="144"/>
      <c r="S994" s="144"/>
      <c r="T994" s="144"/>
    </row>
    <row r="995" spans="7:20">
      <c r="G995" s="144"/>
      <c r="H995" s="144"/>
      <c r="I995" s="144"/>
      <c r="J995" s="144"/>
      <c r="K995" s="144"/>
      <c r="L995" s="144"/>
      <c r="M995" s="144"/>
      <c r="N995" s="144"/>
      <c r="O995" s="144"/>
      <c r="S995" s="144"/>
      <c r="T995" s="144"/>
    </row>
    <row r="996" spans="7:20">
      <c r="G996" s="144"/>
      <c r="H996" s="144"/>
      <c r="I996" s="144"/>
      <c r="J996" s="144"/>
      <c r="K996" s="144"/>
      <c r="L996" s="144"/>
      <c r="M996" s="144"/>
      <c r="N996" s="144"/>
      <c r="O996" s="144"/>
      <c r="S996" s="144"/>
      <c r="T996" s="144"/>
    </row>
    <row r="997" spans="7:20">
      <c r="G997" s="144"/>
      <c r="H997" s="144"/>
      <c r="I997" s="144"/>
      <c r="J997" s="144"/>
      <c r="K997" s="144"/>
      <c r="L997" s="144"/>
      <c r="M997" s="144"/>
      <c r="N997" s="144"/>
      <c r="O997" s="144"/>
      <c r="S997" s="144"/>
      <c r="T997" s="144"/>
    </row>
    <row r="998" spans="7:20">
      <c r="G998" s="144"/>
      <c r="H998" s="144"/>
      <c r="I998" s="144"/>
      <c r="J998" s="144"/>
      <c r="K998" s="144"/>
      <c r="L998" s="144"/>
      <c r="M998" s="144"/>
      <c r="N998" s="144"/>
      <c r="O998" s="144"/>
      <c r="S998" s="144"/>
      <c r="T998" s="144"/>
    </row>
    <row r="999" spans="7:20">
      <c r="G999" s="144"/>
      <c r="H999" s="144"/>
      <c r="I999" s="144"/>
      <c r="J999" s="144"/>
      <c r="K999" s="144"/>
      <c r="L999" s="144"/>
      <c r="M999" s="144"/>
      <c r="N999" s="144"/>
      <c r="O999" s="144"/>
      <c r="S999" s="144"/>
      <c r="T999" s="144"/>
    </row>
    <row r="1000" spans="7:20">
      <c r="G1000" s="144"/>
      <c r="H1000" s="144"/>
      <c r="I1000" s="144"/>
      <c r="J1000" s="144"/>
      <c r="K1000" s="144"/>
      <c r="L1000" s="144"/>
      <c r="M1000" s="144"/>
      <c r="N1000" s="144"/>
      <c r="O1000" s="144"/>
      <c r="S1000" s="144"/>
      <c r="T1000" s="144"/>
    </row>
    <row r="1001" spans="7:20">
      <c r="G1001" s="144"/>
      <c r="H1001" s="144"/>
      <c r="I1001" s="144"/>
      <c r="J1001" s="144"/>
      <c r="K1001" s="144"/>
      <c r="L1001" s="144"/>
      <c r="M1001" s="144"/>
      <c r="N1001" s="144"/>
      <c r="O1001" s="144"/>
      <c r="S1001" s="144"/>
      <c r="T1001" s="144"/>
    </row>
    <row r="1002" spans="7:20">
      <c r="G1002" s="144"/>
      <c r="H1002" s="144"/>
      <c r="I1002" s="144"/>
      <c r="J1002" s="144"/>
      <c r="K1002" s="144"/>
      <c r="L1002" s="144"/>
      <c r="M1002" s="144"/>
      <c r="N1002" s="144"/>
      <c r="O1002" s="144"/>
      <c r="S1002" s="144"/>
      <c r="T1002" s="144"/>
    </row>
    <row r="1003" spans="7:20">
      <c r="G1003" s="144"/>
      <c r="H1003" s="144"/>
      <c r="I1003" s="144"/>
      <c r="J1003" s="144"/>
      <c r="K1003" s="144"/>
      <c r="L1003" s="144"/>
      <c r="M1003" s="144"/>
      <c r="N1003" s="144"/>
      <c r="O1003" s="144"/>
      <c r="S1003" s="144"/>
      <c r="T1003" s="144"/>
    </row>
    <row r="1004" spans="7:20">
      <c r="G1004" s="144"/>
      <c r="H1004" s="144"/>
      <c r="I1004" s="144"/>
      <c r="J1004" s="144"/>
      <c r="K1004" s="144"/>
      <c r="L1004" s="144"/>
      <c r="M1004" s="144"/>
      <c r="N1004" s="144"/>
      <c r="O1004" s="144"/>
      <c r="S1004" s="144"/>
      <c r="T1004" s="144"/>
    </row>
    <row r="1005" spans="7:20">
      <c r="G1005" s="144"/>
      <c r="H1005" s="144"/>
      <c r="I1005" s="144"/>
      <c r="J1005" s="144"/>
      <c r="K1005" s="144"/>
      <c r="L1005" s="144"/>
      <c r="M1005" s="144"/>
      <c r="N1005" s="144"/>
      <c r="O1005" s="144"/>
      <c r="S1005" s="144"/>
      <c r="T1005" s="144"/>
    </row>
    <row r="1006" spans="7:20">
      <c r="G1006" s="144"/>
      <c r="H1006" s="144"/>
      <c r="I1006" s="144"/>
      <c r="J1006" s="144"/>
      <c r="K1006" s="144"/>
      <c r="L1006" s="144"/>
      <c r="M1006" s="144"/>
      <c r="N1006" s="144"/>
      <c r="O1006" s="144"/>
      <c r="S1006" s="144"/>
      <c r="T1006" s="144"/>
    </row>
    <row r="1007" spans="7:20">
      <c r="G1007" s="144"/>
      <c r="H1007" s="144"/>
      <c r="I1007" s="144"/>
      <c r="J1007" s="144"/>
      <c r="K1007" s="144"/>
      <c r="L1007" s="144"/>
      <c r="M1007" s="144"/>
      <c r="N1007" s="144"/>
      <c r="O1007" s="144"/>
      <c r="S1007" s="144"/>
      <c r="T1007" s="144"/>
    </row>
    <row r="1008" spans="7:20">
      <c r="G1008" s="144"/>
      <c r="H1008" s="144"/>
      <c r="I1008" s="144"/>
      <c r="J1008" s="144"/>
      <c r="K1008" s="144"/>
      <c r="L1008" s="144"/>
      <c r="M1008" s="144"/>
      <c r="N1008" s="144"/>
      <c r="O1008" s="144"/>
      <c r="S1008" s="144"/>
      <c r="T1008" s="144"/>
    </row>
    <row r="1009" spans="7:20">
      <c r="G1009" s="144"/>
      <c r="H1009" s="144"/>
      <c r="I1009" s="144"/>
      <c r="J1009" s="144"/>
      <c r="K1009" s="144"/>
      <c r="L1009" s="144"/>
      <c r="M1009" s="144"/>
      <c r="N1009" s="144"/>
      <c r="O1009" s="144"/>
      <c r="S1009" s="144"/>
      <c r="T1009" s="144"/>
    </row>
    <row r="1010" spans="7:20">
      <c r="G1010" s="144"/>
      <c r="H1010" s="144"/>
      <c r="I1010" s="144"/>
      <c r="J1010" s="144"/>
      <c r="K1010" s="144"/>
      <c r="L1010" s="144"/>
      <c r="M1010" s="144"/>
      <c r="N1010" s="144"/>
      <c r="O1010" s="144"/>
      <c r="S1010" s="144"/>
      <c r="T1010" s="144"/>
    </row>
    <row r="1011" spans="7:20">
      <c r="G1011" s="144"/>
      <c r="H1011" s="144"/>
      <c r="I1011" s="144"/>
      <c r="J1011" s="144"/>
      <c r="K1011" s="144"/>
      <c r="L1011" s="144"/>
      <c r="M1011" s="144"/>
      <c r="N1011" s="144"/>
      <c r="O1011" s="144"/>
      <c r="S1011" s="144"/>
      <c r="T1011" s="144"/>
    </row>
    <row r="1012" spans="7:20">
      <c r="G1012" s="144"/>
      <c r="H1012" s="144"/>
      <c r="I1012" s="144"/>
      <c r="J1012" s="144"/>
      <c r="K1012" s="144"/>
      <c r="L1012" s="144"/>
      <c r="M1012" s="144"/>
      <c r="N1012" s="144"/>
      <c r="O1012" s="144"/>
      <c r="S1012" s="144"/>
      <c r="T1012" s="144"/>
    </row>
    <row r="1013" spans="7:20">
      <c r="G1013" s="144"/>
      <c r="H1013" s="144"/>
      <c r="I1013" s="144"/>
      <c r="J1013" s="144"/>
      <c r="K1013" s="144"/>
      <c r="L1013" s="144"/>
      <c r="M1013" s="144"/>
      <c r="N1013" s="144"/>
      <c r="O1013" s="144"/>
      <c r="S1013" s="144"/>
      <c r="T1013" s="144"/>
    </row>
    <row r="1014" spans="7:20">
      <c r="G1014" s="144"/>
      <c r="H1014" s="144"/>
      <c r="I1014" s="144"/>
      <c r="J1014" s="144"/>
      <c r="K1014" s="144"/>
      <c r="L1014" s="144"/>
      <c r="M1014" s="144"/>
      <c r="N1014" s="144"/>
      <c r="O1014" s="144"/>
      <c r="S1014" s="144"/>
      <c r="T1014" s="144"/>
    </row>
    <row r="1015" spans="7:20">
      <c r="G1015" s="144"/>
      <c r="H1015" s="144"/>
      <c r="I1015" s="144"/>
      <c r="J1015" s="144"/>
      <c r="K1015" s="144"/>
      <c r="L1015" s="144"/>
      <c r="M1015" s="144"/>
      <c r="N1015" s="144"/>
      <c r="O1015" s="144"/>
      <c r="S1015" s="144"/>
      <c r="T1015" s="144"/>
    </row>
    <row r="1016" spans="7:20">
      <c r="G1016" s="144"/>
      <c r="H1016" s="144"/>
      <c r="I1016" s="144"/>
      <c r="J1016" s="144"/>
      <c r="K1016" s="144"/>
      <c r="L1016" s="144"/>
      <c r="M1016" s="144"/>
      <c r="N1016" s="144"/>
      <c r="O1016" s="144"/>
      <c r="S1016" s="144"/>
      <c r="T1016" s="144"/>
    </row>
    <row r="1017" spans="7:20">
      <c r="G1017" s="144"/>
      <c r="H1017" s="144"/>
      <c r="I1017" s="144"/>
      <c r="J1017" s="144"/>
      <c r="K1017" s="144"/>
      <c r="L1017" s="144"/>
      <c r="M1017" s="144"/>
      <c r="N1017" s="144"/>
      <c r="O1017" s="144"/>
      <c r="S1017" s="144"/>
      <c r="T1017" s="144"/>
    </row>
    <row r="1018" spans="7:20">
      <c r="G1018" s="144"/>
      <c r="H1018" s="144"/>
      <c r="I1018" s="144"/>
      <c r="J1018" s="144"/>
      <c r="K1018" s="144"/>
      <c r="L1018" s="144"/>
      <c r="M1018" s="144"/>
      <c r="N1018" s="144"/>
      <c r="O1018" s="144"/>
      <c r="S1018" s="144"/>
      <c r="T1018" s="144"/>
    </row>
    <row r="1019" spans="7:20">
      <c r="G1019" s="144"/>
      <c r="H1019" s="144"/>
      <c r="I1019" s="144"/>
      <c r="J1019" s="144"/>
      <c r="K1019" s="144"/>
      <c r="L1019" s="144"/>
      <c r="M1019" s="144"/>
      <c r="N1019" s="144"/>
      <c r="O1019" s="144"/>
      <c r="S1019" s="144"/>
      <c r="T1019" s="144"/>
    </row>
    <row r="1020" spans="7:20">
      <c r="G1020" s="144"/>
      <c r="H1020" s="144"/>
      <c r="I1020" s="144"/>
      <c r="J1020" s="144"/>
      <c r="K1020" s="144"/>
      <c r="L1020" s="144"/>
      <c r="M1020" s="144"/>
      <c r="N1020" s="144"/>
      <c r="O1020" s="144"/>
      <c r="S1020" s="144"/>
      <c r="T1020" s="144"/>
    </row>
    <row r="1021" spans="7:20">
      <c r="G1021" s="144"/>
      <c r="H1021" s="144"/>
      <c r="I1021" s="144"/>
      <c r="J1021" s="144"/>
      <c r="K1021" s="144"/>
      <c r="L1021" s="144"/>
      <c r="M1021" s="144"/>
      <c r="N1021" s="144"/>
      <c r="O1021" s="144"/>
      <c r="S1021" s="144"/>
      <c r="T1021" s="144"/>
    </row>
    <row r="1022" spans="7:20">
      <c r="G1022" s="144"/>
      <c r="H1022" s="144"/>
      <c r="I1022" s="144"/>
      <c r="J1022" s="144"/>
      <c r="K1022" s="144"/>
      <c r="L1022" s="144"/>
      <c r="M1022" s="144"/>
      <c r="N1022" s="144"/>
      <c r="O1022" s="144"/>
      <c r="S1022" s="144"/>
      <c r="T1022" s="144"/>
    </row>
    <row r="1023" spans="7:20">
      <c r="G1023" s="144"/>
      <c r="H1023" s="144"/>
      <c r="I1023" s="144"/>
      <c r="J1023" s="144"/>
      <c r="K1023" s="144"/>
      <c r="L1023" s="144"/>
      <c r="M1023" s="144"/>
      <c r="N1023" s="144"/>
      <c r="O1023" s="144"/>
      <c r="S1023" s="144"/>
      <c r="T1023" s="144"/>
    </row>
    <row r="1024" spans="7:20">
      <c r="G1024" s="144"/>
      <c r="H1024" s="144"/>
      <c r="I1024" s="144"/>
      <c r="J1024" s="144"/>
      <c r="K1024" s="144"/>
      <c r="L1024" s="144"/>
      <c r="M1024" s="144"/>
      <c r="N1024" s="144"/>
      <c r="O1024" s="144"/>
      <c r="S1024" s="144"/>
      <c r="T1024" s="144"/>
    </row>
    <row r="1025" spans="7:20">
      <c r="G1025" s="144"/>
      <c r="H1025" s="144"/>
      <c r="I1025" s="144"/>
      <c r="J1025" s="144"/>
      <c r="K1025" s="144"/>
      <c r="L1025" s="144"/>
      <c r="M1025" s="144"/>
      <c r="N1025" s="144"/>
      <c r="O1025" s="144"/>
      <c r="S1025" s="144"/>
      <c r="T1025" s="144"/>
    </row>
    <row r="1026" spans="7:20">
      <c r="G1026" s="144"/>
      <c r="H1026" s="144"/>
      <c r="I1026" s="144"/>
      <c r="J1026" s="144"/>
      <c r="K1026" s="144"/>
      <c r="L1026" s="144"/>
      <c r="M1026" s="144"/>
      <c r="N1026" s="144"/>
      <c r="O1026" s="144"/>
      <c r="S1026" s="144"/>
      <c r="T1026" s="144"/>
    </row>
    <row r="1027" spans="7:20">
      <c r="G1027" s="144"/>
      <c r="H1027" s="144"/>
      <c r="I1027" s="144"/>
      <c r="J1027" s="144"/>
      <c r="K1027" s="144"/>
      <c r="L1027" s="144"/>
      <c r="M1027" s="144"/>
      <c r="N1027" s="144"/>
      <c r="O1027" s="144"/>
      <c r="S1027" s="144"/>
      <c r="T1027" s="144"/>
    </row>
    <row r="1028" spans="7:20">
      <c r="G1028" s="144"/>
      <c r="H1028" s="144"/>
      <c r="I1028" s="144"/>
      <c r="J1028" s="144"/>
      <c r="K1028" s="144"/>
      <c r="L1028" s="144"/>
      <c r="M1028" s="144"/>
      <c r="N1028" s="144"/>
      <c r="O1028" s="144"/>
      <c r="S1028" s="144"/>
      <c r="T1028" s="144"/>
    </row>
    <row r="1029" spans="7:20">
      <c r="G1029" s="144"/>
      <c r="H1029" s="144"/>
      <c r="I1029" s="144"/>
      <c r="J1029" s="144"/>
      <c r="K1029" s="144"/>
      <c r="L1029" s="144"/>
      <c r="M1029" s="144"/>
      <c r="N1029" s="144"/>
      <c r="O1029" s="144"/>
      <c r="S1029" s="144"/>
      <c r="T1029" s="144"/>
    </row>
    <row r="1030" spans="7:20">
      <c r="G1030" s="144"/>
      <c r="H1030" s="144"/>
      <c r="I1030" s="144"/>
      <c r="J1030" s="144"/>
      <c r="K1030" s="144"/>
      <c r="L1030" s="144"/>
      <c r="M1030" s="144"/>
      <c r="N1030" s="144"/>
      <c r="O1030" s="144"/>
      <c r="S1030" s="144"/>
      <c r="T1030" s="144"/>
    </row>
    <row r="1031" spans="7:20">
      <c r="G1031" s="144"/>
      <c r="H1031" s="144"/>
      <c r="I1031" s="144"/>
      <c r="J1031" s="144"/>
      <c r="K1031" s="144"/>
      <c r="L1031" s="144"/>
      <c r="M1031" s="144"/>
      <c r="N1031" s="144"/>
      <c r="O1031" s="144"/>
      <c r="S1031" s="144"/>
      <c r="T1031" s="144"/>
    </row>
    <row r="1032" spans="7:20">
      <c r="G1032" s="144"/>
      <c r="H1032" s="144"/>
      <c r="I1032" s="144"/>
      <c r="J1032" s="144"/>
      <c r="K1032" s="144"/>
      <c r="L1032" s="144"/>
      <c r="M1032" s="144"/>
      <c r="N1032" s="144"/>
      <c r="O1032" s="144"/>
      <c r="S1032" s="144"/>
      <c r="T1032" s="144"/>
    </row>
    <row r="1033" spans="7:20">
      <c r="G1033" s="144"/>
      <c r="H1033" s="144"/>
      <c r="I1033" s="144"/>
      <c r="J1033" s="144"/>
      <c r="K1033" s="144"/>
      <c r="L1033" s="144"/>
      <c r="M1033" s="144"/>
      <c r="N1033" s="144"/>
      <c r="O1033" s="144"/>
      <c r="S1033" s="144"/>
      <c r="T1033" s="144"/>
    </row>
    <row r="1034" spans="7:20">
      <c r="G1034" s="144"/>
      <c r="H1034" s="144"/>
      <c r="I1034" s="144"/>
      <c r="J1034" s="144"/>
      <c r="K1034" s="144"/>
      <c r="L1034" s="144"/>
      <c r="M1034" s="144"/>
      <c r="N1034" s="144"/>
      <c r="O1034" s="144"/>
      <c r="S1034" s="144"/>
      <c r="T1034" s="144"/>
    </row>
    <row r="1035" spans="7:20">
      <c r="G1035" s="144"/>
      <c r="H1035" s="144"/>
      <c r="I1035" s="144"/>
      <c r="J1035" s="144"/>
      <c r="K1035" s="144"/>
      <c r="L1035" s="144"/>
      <c r="M1035" s="144"/>
      <c r="N1035" s="144"/>
      <c r="O1035" s="144"/>
      <c r="S1035" s="144"/>
      <c r="T1035" s="144"/>
    </row>
    <row r="1036" spans="7:20">
      <c r="G1036" s="144"/>
      <c r="H1036" s="144"/>
      <c r="I1036" s="144"/>
      <c r="J1036" s="144"/>
      <c r="K1036" s="144"/>
      <c r="L1036" s="144"/>
      <c r="M1036" s="144"/>
      <c r="N1036" s="144"/>
      <c r="O1036" s="144"/>
      <c r="S1036" s="144"/>
      <c r="T1036" s="144"/>
    </row>
    <row r="1037" spans="7:20">
      <c r="G1037" s="144"/>
      <c r="H1037" s="144"/>
      <c r="I1037" s="144"/>
      <c r="J1037" s="144"/>
      <c r="K1037" s="144"/>
      <c r="L1037" s="144"/>
      <c r="M1037" s="144"/>
      <c r="N1037" s="144"/>
      <c r="O1037" s="144"/>
      <c r="S1037" s="144"/>
      <c r="T1037" s="144"/>
    </row>
    <row r="1038" spans="7:20">
      <c r="G1038" s="144"/>
      <c r="H1038" s="144"/>
      <c r="I1038" s="144"/>
      <c r="J1038" s="144"/>
      <c r="K1038" s="144"/>
      <c r="L1038" s="144"/>
      <c r="M1038" s="144"/>
      <c r="N1038" s="144"/>
      <c r="O1038" s="144"/>
      <c r="S1038" s="144"/>
      <c r="T1038" s="144"/>
    </row>
    <row r="1039" spans="7:20">
      <c r="G1039" s="144"/>
      <c r="H1039" s="144"/>
      <c r="I1039" s="144"/>
      <c r="J1039" s="144"/>
      <c r="K1039" s="144"/>
      <c r="L1039" s="144"/>
      <c r="M1039" s="144"/>
      <c r="N1039" s="144"/>
      <c r="O1039" s="144"/>
      <c r="S1039" s="144"/>
      <c r="T1039" s="144"/>
    </row>
    <row r="1040" spans="7:20">
      <c r="G1040" s="144"/>
      <c r="H1040" s="144"/>
      <c r="I1040" s="144"/>
      <c r="J1040" s="144"/>
      <c r="K1040" s="144"/>
      <c r="L1040" s="144"/>
      <c r="M1040" s="144"/>
      <c r="N1040" s="144"/>
      <c r="O1040" s="144"/>
      <c r="S1040" s="144"/>
      <c r="T1040" s="144"/>
    </row>
    <row r="1041" spans="7:20">
      <c r="G1041" s="144"/>
      <c r="H1041" s="144"/>
      <c r="I1041" s="144"/>
      <c r="J1041" s="144"/>
      <c r="K1041" s="144"/>
      <c r="L1041" s="144"/>
      <c r="M1041" s="144"/>
      <c r="N1041" s="144"/>
      <c r="O1041" s="144"/>
      <c r="S1041" s="144"/>
      <c r="T1041" s="144"/>
    </row>
    <row r="1042" spans="7:20">
      <c r="G1042" s="144"/>
      <c r="H1042" s="144"/>
      <c r="I1042" s="144"/>
      <c r="J1042" s="144"/>
      <c r="K1042" s="144"/>
      <c r="L1042" s="144"/>
      <c r="M1042" s="144"/>
      <c r="N1042" s="144"/>
      <c r="O1042" s="144"/>
      <c r="S1042" s="144"/>
      <c r="T1042" s="144"/>
    </row>
    <row r="1043" spans="7:20">
      <c r="G1043" s="144"/>
      <c r="H1043" s="144"/>
      <c r="I1043" s="144"/>
      <c r="J1043" s="144"/>
      <c r="K1043" s="144"/>
      <c r="L1043" s="144"/>
      <c r="M1043" s="144"/>
      <c r="N1043" s="144"/>
      <c r="O1043" s="144"/>
      <c r="S1043" s="144"/>
      <c r="T1043" s="144"/>
    </row>
    <row r="1044" spans="7:20">
      <c r="G1044" s="144"/>
      <c r="H1044" s="144"/>
      <c r="I1044" s="144"/>
      <c r="J1044" s="144"/>
      <c r="K1044" s="144"/>
      <c r="L1044" s="144"/>
      <c r="M1044" s="144"/>
      <c r="N1044" s="144"/>
      <c r="O1044" s="144"/>
      <c r="S1044" s="144"/>
      <c r="T1044" s="144"/>
    </row>
    <row r="1045" spans="7:20">
      <c r="G1045" s="144"/>
      <c r="H1045" s="144"/>
      <c r="I1045" s="144"/>
      <c r="J1045" s="144"/>
      <c r="K1045" s="144"/>
      <c r="L1045" s="144"/>
      <c r="M1045" s="144"/>
      <c r="N1045" s="144"/>
      <c r="O1045" s="144"/>
      <c r="S1045" s="144"/>
      <c r="T1045" s="144"/>
    </row>
    <row r="1046" spans="7:20">
      <c r="G1046" s="144"/>
      <c r="H1046" s="144"/>
      <c r="I1046" s="144"/>
      <c r="J1046" s="144"/>
      <c r="K1046" s="144"/>
      <c r="L1046" s="144"/>
      <c r="M1046" s="144"/>
      <c r="N1046" s="144"/>
      <c r="O1046" s="144"/>
      <c r="S1046" s="144"/>
      <c r="T1046" s="144"/>
    </row>
    <row r="1047" spans="7:20">
      <c r="G1047" s="144"/>
      <c r="H1047" s="144"/>
      <c r="I1047" s="144"/>
      <c r="J1047" s="144"/>
      <c r="K1047" s="144"/>
      <c r="L1047" s="144"/>
      <c r="M1047" s="144"/>
      <c r="N1047" s="144"/>
      <c r="O1047" s="144"/>
      <c r="S1047" s="144"/>
      <c r="T1047" s="144"/>
    </row>
    <row r="1048" spans="7:20">
      <c r="G1048" s="144"/>
      <c r="H1048" s="144"/>
      <c r="I1048" s="144"/>
      <c r="J1048" s="144"/>
      <c r="K1048" s="144"/>
      <c r="L1048" s="144"/>
      <c r="M1048" s="144"/>
      <c r="N1048" s="144"/>
      <c r="O1048" s="144"/>
      <c r="S1048" s="144"/>
      <c r="T1048" s="144"/>
    </row>
    <row r="1049" spans="7:20">
      <c r="G1049" s="144"/>
      <c r="H1049" s="144"/>
      <c r="I1049" s="144"/>
      <c r="J1049" s="144"/>
      <c r="K1049" s="144"/>
      <c r="L1049" s="144"/>
      <c r="M1049" s="144"/>
      <c r="N1049" s="144"/>
      <c r="O1049" s="144"/>
      <c r="S1049" s="144"/>
      <c r="T1049" s="144"/>
    </row>
    <row r="1050" spans="7:20">
      <c r="G1050" s="144"/>
      <c r="H1050" s="144"/>
      <c r="I1050" s="144"/>
      <c r="J1050" s="144"/>
      <c r="K1050" s="144"/>
      <c r="L1050" s="144"/>
      <c r="M1050" s="144"/>
      <c r="N1050" s="144"/>
      <c r="O1050" s="144"/>
      <c r="S1050" s="144"/>
      <c r="T1050" s="144"/>
    </row>
    <row r="1051" spans="7:20">
      <c r="G1051" s="144"/>
      <c r="H1051" s="144"/>
      <c r="I1051" s="144"/>
      <c r="J1051" s="144"/>
      <c r="K1051" s="144"/>
      <c r="L1051" s="144"/>
      <c r="M1051" s="144"/>
      <c r="N1051" s="144"/>
      <c r="O1051" s="144"/>
      <c r="S1051" s="144"/>
      <c r="T1051" s="144"/>
    </row>
    <row r="1052" spans="7:20">
      <c r="G1052" s="144"/>
      <c r="H1052" s="144"/>
      <c r="I1052" s="144"/>
      <c r="J1052" s="144"/>
      <c r="K1052" s="144"/>
      <c r="L1052" s="144"/>
      <c r="M1052" s="144"/>
      <c r="N1052" s="144"/>
      <c r="O1052" s="144"/>
      <c r="S1052" s="144"/>
      <c r="T1052" s="144"/>
    </row>
    <row r="1053" spans="7:20">
      <c r="G1053" s="144"/>
      <c r="H1053" s="144"/>
      <c r="I1053" s="144"/>
      <c r="J1053" s="144"/>
      <c r="K1053" s="144"/>
      <c r="L1053" s="144"/>
      <c r="M1053" s="144"/>
      <c r="N1053" s="144"/>
      <c r="O1053" s="144"/>
      <c r="S1053" s="144"/>
      <c r="T1053" s="144"/>
    </row>
    <row r="1054" spans="7:20">
      <c r="G1054" s="144"/>
      <c r="H1054" s="144"/>
      <c r="I1054" s="144"/>
      <c r="J1054" s="144"/>
      <c r="K1054" s="144"/>
      <c r="L1054" s="144"/>
      <c r="M1054" s="144"/>
      <c r="N1054" s="144"/>
      <c r="O1054" s="144"/>
      <c r="S1054" s="144"/>
      <c r="T1054" s="144"/>
    </row>
    <row r="1055" spans="7:20">
      <c r="G1055" s="144"/>
      <c r="H1055" s="144"/>
      <c r="I1055" s="144"/>
      <c r="J1055" s="144"/>
      <c r="K1055" s="144"/>
      <c r="L1055" s="144"/>
      <c r="M1055" s="144"/>
      <c r="N1055" s="144"/>
      <c r="O1055" s="144"/>
      <c r="S1055" s="144"/>
      <c r="T1055" s="144"/>
    </row>
    <row r="1056" spans="7:20">
      <c r="G1056" s="144"/>
      <c r="H1056" s="144"/>
      <c r="I1056" s="144"/>
      <c r="J1056" s="144"/>
      <c r="K1056" s="144"/>
      <c r="L1056" s="144"/>
      <c r="M1056" s="144"/>
      <c r="N1056" s="144"/>
      <c r="O1056" s="144"/>
      <c r="S1056" s="144"/>
      <c r="T1056" s="144"/>
    </row>
    <row r="1057" spans="7:20">
      <c r="G1057" s="144"/>
      <c r="H1057" s="144"/>
      <c r="I1057" s="144"/>
      <c r="J1057" s="144"/>
      <c r="K1057" s="144"/>
      <c r="L1057" s="144"/>
      <c r="M1057" s="144"/>
      <c r="N1057" s="144"/>
      <c r="O1057" s="144"/>
      <c r="S1057" s="144"/>
      <c r="T1057" s="144"/>
    </row>
    <row r="1058" spans="7:20">
      <c r="G1058" s="144"/>
      <c r="H1058" s="144"/>
      <c r="I1058" s="144"/>
      <c r="J1058" s="144"/>
      <c r="K1058" s="144"/>
      <c r="L1058" s="144"/>
      <c r="M1058" s="144"/>
      <c r="N1058" s="144"/>
      <c r="O1058" s="144"/>
      <c r="S1058" s="144"/>
      <c r="T1058" s="144"/>
    </row>
    <row r="1059" spans="7:20">
      <c r="G1059" s="144"/>
      <c r="H1059" s="144"/>
      <c r="I1059" s="144"/>
      <c r="J1059" s="144"/>
      <c r="K1059" s="144"/>
      <c r="L1059" s="144"/>
      <c r="M1059" s="144"/>
      <c r="N1059" s="144"/>
      <c r="O1059" s="144"/>
      <c r="S1059" s="144"/>
      <c r="T1059" s="144"/>
    </row>
    <row r="1060" spans="7:20">
      <c r="G1060" s="144"/>
      <c r="H1060" s="144"/>
      <c r="I1060" s="144"/>
      <c r="J1060" s="144"/>
      <c r="K1060" s="144"/>
      <c r="L1060" s="144"/>
      <c r="M1060" s="144"/>
      <c r="N1060" s="144"/>
      <c r="O1060" s="144"/>
      <c r="S1060" s="144"/>
      <c r="T1060" s="144"/>
    </row>
    <row r="1061" spans="7:20">
      <c r="G1061" s="144"/>
      <c r="H1061" s="144"/>
      <c r="I1061" s="144"/>
      <c r="J1061" s="144"/>
      <c r="K1061" s="144"/>
      <c r="L1061" s="144"/>
      <c r="M1061" s="144"/>
      <c r="N1061" s="144"/>
      <c r="O1061" s="144"/>
      <c r="S1061" s="144"/>
      <c r="T1061" s="144"/>
    </row>
    <row r="1062" spans="7:20">
      <c r="G1062" s="144"/>
      <c r="H1062" s="144"/>
      <c r="I1062" s="144"/>
      <c r="J1062" s="144"/>
      <c r="K1062" s="144"/>
      <c r="L1062" s="144"/>
      <c r="M1062" s="144"/>
      <c r="N1062" s="144"/>
      <c r="O1062" s="144"/>
      <c r="S1062" s="144"/>
      <c r="T1062" s="144"/>
    </row>
    <row r="1063" spans="7:20">
      <c r="G1063" s="144"/>
      <c r="H1063" s="144"/>
      <c r="I1063" s="144"/>
      <c r="J1063" s="144"/>
      <c r="K1063" s="144"/>
      <c r="L1063" s="144"/>
      <c r="M1063" s="144"/>
      <c r="N1063" s="144"/>
      <c r="O1063" s="144"/>
      <c r="S1063" s="144"/>
      <c r="T1063" s="144"/>
    </row>
    <row r="1064" spans="7:20">
      <c r="G1064" s="144"/>
      <c r="H1064" s="144"/>
      <c r="I1064" s="144"/>
      <c r="J1064" s="144"/>
      <c r="K1064" s="144"/>
      <c r="L1064" s="144"/>
      <c r="M1064" s="144"/>
      <c r="N1064" s="144"/>
      <c r="O1064" s="144"/>
      <c r="S1064" s="144"/>
      <c r="T1064" s="144"/>
    </row>
    <row r="1065" spans="7:20">
      <c r="G1065" s="144"/>
      <c r="H1065" s="144"/>
      <c r="I1065" s="144"/>
      <c r="J1065" s="144"/>
      <c r="K1065" s="144"/>
      <c r="L1065" s="144"/>
      <c r="M1065" s="144"/>
      <c r="N1065" s="144"/>
      <c r="O1065" s="144"/>
      <c r="S1065" s="144"/>
      <c r="T1065" s="144"/>
    </row>
    <row r="1066" spans="7:20">
      <c r="G1066" s="144"/>
      <c r="H1066" s="144"/>
      <c r="I1066" s="144"/>
      <c r="J1066" s="144"/>
      <c r="K1066" s="144"/>
      <c r="L1066" s="144"/>
      <c r="M1066" s="144"/>
      <c r="N1066" s="144"/>
      <c r="O1066" s="144"/>
      <c r="S1066" s="144"/>
      <c r="T1066" s="144"/>
    </row>
    <row r="1067" spans="7:20">
      <c r="G1067" s="144"/>
      <c r="H1067" s="144"/>
      <c r="I1067" s="144"/>
      <c r="J1067" s="144"/>
      <c r="K1067" s="144"/>
      <c r="L1067" s="144"/>
      <c r="M1067" s="144"/>
      <c r="N1067" s="144"/>
      <c r="O1067" s="144"/>
      <c r="S1067" s="144"/>
      <c r="T1067" s="144"/>
    </row>
    <row r="1068" spans="7:20">
      <c r="G1068" s="144"/>
      <c r="H1068" s="144"/>
      <c r="I1068" s="144"/>
      <c r="J1068" s="144"/>
      <c r="K1068" s="144"/>
      <c r="L1068" s="144"/>
      <c r="M1068" s="144"/>
      <c r="N1068" s="144"/>
      <c r="O1068" s="144"/>
      <c r="S1068" s="144"/>
      <c r="T1068" s="144"/>
    </row>
    <row r="1069" spans="7:20">
      <c r="G1069" s="144"/>
      <c r="H1069" s="144"/>
      <c r="I1069" s="144"/>
      <c r="J1069" s="144"/>
      <c r="K1069" s="144"/>
      <c r="L1069" s="144"/>
      <c r="M1069" s="144"/>
      <c r="N1069" s="144"/>
      <c r="O1069" s="144"/>
      <c r="S1069" s="144"/>
      <c r="T1069" s="144"/>
    </row>
    <row r="1070" spans="7:20">
      <c r="G1070" s="144"/>
      <c r="H1070" s="144"/>
      <c r="I1070" s="144"/>
      <c r="J1070" s="144"/>
      <c r="K1070" s="144"/>
      <c r="L1070" s="144"/>
      <c r="M1070" s="144"/>
      <c r="N1070" s="144"/>
      <c r="O1070" s="144"/>
      <c r="S1070" s="144"/>
      <c r="T1070" s="144"/>
    </row>
    <row r="1071" spans="7:20">
      <c r="G1071" s="144"/>
      <c r="H1071" s="144"/>
      <c r="I1071" s="144"/>
      <c r="J1071" s="144"/>
      <c r="K1071" s="144"/>
      <c r="L1071" s="144"/>
      <c r="M1071" s="144"/>
      <c r="N1071" s="144"/>
      <c r="O1071" s="144"/>
      <c r="S1071" s="144"/>
      <c r="T1071" s="144"/>
    </row>
    <row r="1072" spans="7:20">
      <c r="G1072" s="144"/>
      <c r="H1072" s="144"/>
      <c r="I1072" s="144"/>
      <c r="J1072" s="144"/>
      <c r="K1072" s="144"/>
      <c r="L1072" s="144"/>
      <c r="M1072" s="144"/>
      <c r="N1072" s="144"/>
      <c r="O1072" s="144"/>
      <c r="S1072" s="144"/>
      <c r="T1072" s="144"/>
    </row>
    <row r="1073" spans="7:20">
      <c r="G1073" s="144"/>
      <c r="H1073" s="144"/>
      <c r="I1073" s="144"/>
      <c r="J1073" s="144"/>
      <c r="K1073" s="144"/>
      <c r="L1073" s="144"/>
      <c r="M1073" s="144"/>
      <c r="N1073" s="144"/>
      <c r="O1073" s="144"/>
      <c r="S1073" s="144"/>
      <c r="T1073" s="144"/>
    </row>
    <row r="1074" spans="7:20">
      <c r="G1074" s="144"/>
      <c r="H1074" s="144"/>
      <c r="I1074" s="144"/>
      <c r="J1074" s="144"/>
      <c r="K1074" s="144"/>
      <c r="L1074" s="144"/>
      <c r="M1074" s="144"/>
      <c r="N1074" s="144"/>
      <c r="O1074" s="144"/>
      <c r="S1074" s="144"/>
      <c r="T1074" s="144"/>
    </row>
    <row r="1075" spans="7:20">
      <c r="G1075" s="144"/>
      <c r="H1075" s="144"/>
      <c r="I1075" s="144"/>
      <c r="J1075" s="144"/>
      <c r="K1075" s="144"/>
      <c r="L1075" s="144"/>
      <c r="M1075" s="144"/>
      <c r="N1075" s="144"/>
      <c r="O1075" s="144"/>
      <c r="S1075" s="144"/>
      <c r="T1075" s="144"/>
    </row>
    <row r="1076" spans="7:20">
      <c r="G1076" s="144"/>
      <c r="H1076" s="144"/>
      <c r="I1076" s="144"/>
      <c r="J1076" s="144"/>
      <c r="K1076" s="144"/>
      <c r="L1076" s="144"/>
      <c r="M1076" s="144"/>
      <c r="N1076" s="144"/>
      <c r="O1076" s="144"/>
      <c r="S1076" s="144"/>
      <c r="T1076" s="144"/>
    </row>
    <row r="1077" spans="7:20">
      <c r="G1077" s="144"/>
      <c r="H1077" s="144"/>
      <c r="I1077" s="144"/>
      <c r="J1077" s="144"/>
      <c r="K1077" s="144"/>
      <c r="L1077" s="144"/>
      <c r="M1077" s="144"/>
      <c r="N1077" s="144"/>
      <c r="O1077" s="144"/>
      <c r="S1077" s="144"/>
      <c r="T1077" s="144"/>
    </row>
    <row r="1078" spans="7:20">
      <c r="G1078" s="144"/>
      <c r="H1078" s="144"/>
      <c r="I1078" s="144"/>
      <c r="J1078" s="144"/>
      <c r="K1078" s="144"/>
      <c r="L1078" s="144"/>
      <c r="M1078" s="144"/>
      <c r="N1078" s="144"/>
      <c r="O1078" s="144"/>
      <c r="S1078" s="144"/>
      <c r="T1078" s="144"/>
    </row>
    <row r="1079" spans="7:20">
      <c r="G1079" s="144"/>
      <c r="H1079" s="144"/>
      <c r="I1079" s="144"/>
      <c r="J1079" s="144"/>
      <c r="K1079" s="144"/>
      <c r="L1079" s="144"/>
      <c r="M1079" s="144"/>
      <c r="N1079" s="144"/>
      <c r="O1079" s="144"/>
      <c r="S1079" s="144"/>
      <c r="T1079" s="144"/>
    </row>
    <row r="1080" spans="7:20">
      <c r="G1080" s="144"/>
      <c r="H1080" s="144"/>
      <c r="I1080" s="144"/>
      <c r="J1080" s="144"/>
      <c r="K1080" s="144"/>
      <c r="L1080" s="144"/>
      <c r="M1080" s="144"/>
      <c r="N1080" s="144"/>
      <c r="O1080" s="144"/>
      <c r="S1080" s="144"/>
      <c r="T1080" s="144"/>
    </row>
    <row r="1081" spans="7:20">
      <c r="G1081" s="144"/>
      <c r="H1081" s="144"/>
      <c r="I1081" s="144"/>
      <c r="J1081" s="144"/>
      <c r="K1081" s="144"/>
      <c r="L1081" s="144"/>
      <c r="M1081" s="144"/>
      <c r="N1081" s="144"/>
      <c r="O1081" s="144"/>
      <c r="S1081" s="144"/>
      <c r="T1081" s="144"/>
    </row>
    <row r="1082" spans="7:20">
      <c r="G1082" s="144"/>
      <c r="H1082" s="144"/>
      <c r="I1082" s="144"/>
      <c r="J1082" s="144"/>
      <c r="K1082" s="144"/>
      <c r="L1082" s="144"/>
      <c r="M1082" s="144"/>
      <c r="N1082" s="144"/>
      <c r="O1082" s="144"/>
      <c r="S1082" s="144"/>
      <c r="T1082" s="144"/>
    </row>
    <row r="1083" spans="7:20">
      <c r="G1083" s="144"/>
      <c r="H1083" s="144"/>
      <c r="I1083" s="144"/>
      <c r="J1083" s="144"/>
      <c r="K1083" s="144"/>
      <c r="L1083" s="144"/>
      <c r="M1083" s="144"/>
      <c r="N1083" s="144"/>
      <c r="O1083" s="144"/>
      <c r="S1083" s="144"/>
      <c r="T1083" s="144"/>
    </row>
    <row r="1084" spans="7:20">
      <c r="G1084" s="144"/>
      <c r="H1084" s="144"/>
      <c r="I1084" s="144"/>
      <c r="J1084" s="144"/>
      <c r="K1084" s="144"/>
      <c r="L1084" s="144"/>
      <c r="M1084" s="144"/>
      <c r="N1084" s="144"/>
      <c r="O1084" s="144"/>
      <c r="S1084" s="144"/>
      <c r="T1084" s="144"/>
    </row>
    <row r="1085" spans="7:20">
      <c r="G1085" s="144"/>
      <c r="H1085" s="144"/>
      <c r="I1085" s="144"/>
      <c r="J1085" s="144"/>
      <c r="K1085" s="144"/>
      <c r="L1085" s="144"/>
      <c r="M1085" s="144"/>
      <c r="N1085" s="144"/>
      <c r="O1085" s="144"/>
      <c r="S1085" s="144"/>
      <c r="T1085" s="144"/>
    </row>
    <row r="1086" spans="7:20">
      <c r="G1086" s="144"/>
      <c r="H1086" s="144"/>
      <c r="I1086" s="144"/>
      <c r="J1086" s="144"/>
      <c r="K1086" s="144"/>
      <c r="L1086" s="144"/>
      <c r="M1086" s="144"/>
      <c r="N1086" s="144"/>
      <c r="O1086" s="144"/>
      <c r="S1086" s="144"/>
      <c r="T1086" s="144"/>
    </row>
    <row r="1087" spans="7:20">
      <c r="G1087" s="144"/>
      <c r="H1087" s="144"/>
      <c r="I1087" s="144"/>
      <c r="J1087" s="144"/>
      <c r="K1087" s="144"/>
      <c r="L1087" s="144"/>
      <c r="M1087" s="144"/>
      <c r="N1087" s="144"/>
      <c r="O1087" s="144"/>
      <c r="S1087" s="144"/>
      <c r="T1087" s="144"/>
    </row>
    <row r="1088" spans="7:20">
      <c r="G1088" s="144"/>
      <c r="H1088" s="144"/>
      <c r="I1088" s="144"/>
      <c r="J1088" s="144"/>
      <c r="K1088" s="144"/>
      <c r="L1088" s="144"/>
      <c r="M1088" s="144"/>
      <c r="N1088" s="144"/>
      <c r="O1088" s="144"/>
      <c r="S1088" s="144"/>
      <c r="T1088" s="144"/>
    </row>
    <row r="1089" spans="7:20">
      <c r="G1089" s="144"/>
      <c r="H1089" s="144"/>
      <c r="I1089" s="144"/>
      <c r="J1089" s="144"/>
      <c r="K1089" s="144"/>
      <c r="L1089" s="144"/>
      <c r="M1089" s="144"/>
      <c r="N1089" s="144"/>
      <c r="O1089" s="144"/>
      <c r="S1089" s="144"/>
      <c r="T1089" s="144"/>
    </row>
    <row r="1090" spans="7:20">
      <c r="G1090" s="144"/>
      <c r="H1090" s="144"/>
      <c r="I1090" s="144"/>
      <c r="J1090" s="144"/>
      <c r="K1090" s="144"/>
      <c r="L1090" s="144"/>
      <c r="M1090" s="144"/>
      <c r="N1090" s="144"/>
      <c r="O1090" s="144"/>
      <c r="S1090" s="144"/>
      <c r="T1090" s="144"/>
    </row>
    <row r="1091" spans="7:20">
      <c r="G1091" s="144"/>
      <c r="H1091" s="144"/>
      <c r="I1091" s="144"/>
      <c r="J1091" s="144"/>
      <c r="K1091" s="144"/>
      <c r="L1091" s="144"/>
      <c r="M1091" s="144"/>
      <c r="N1091" s="144"/>
      <c r="O1091" s="144"/>
      <c r="S1091" s="144"/>
      <c r="T1091" s="144"/>
    </row>
    <row r="1092" spans="7:20">
      <c r="G1092" s="144"/>
      <c r="H1092" s="144"/>
      <c r="I1092" s="144"/>
      <c r="J1092" s="144"/>
      <c r="K1092" s="144"/>
      <c r="L1092" s="144"/>
      <c r="M1092" s="144"/>
      <c r="N1092" s="144"/>
      <c r="O1092" s="144"/>
      <c r="S1092" s="144"/>
      <c r="T1092" s="144"/>
    </row>
    <row r="1093" spans="7:20">
      <c r="G1093" s="144"/>
      <c r="H1093" s="144"/>
      <c r="I1093" s="144"/>
      <c r="J1093" s="144"/>
      <c r="K1093" s="144"/>
      <c r="L1093" s="144"/>
      <c r="M1093" s="144"/>
      <c r="N1093" s="144"/>
      <c r="O1093" s="144"/>
      <c r="S1093" s="144"/>
      <c r="T1093" s="144"/>
    </row>
    <row r="1094" spans="7:20">
      <c r="G1094" s="144"/>
      <c r="H1094" s="144"/>
      <c r="I1094" s="144"/>
      <c r="J1094" s="144"/>
      <c r="K1094" s="144"/>
      <c r="L1094" s="144"/>
      <c r="M1094" s="144"/>
      <c r="N1094" s="144"/>
      <c r="O1094" s="144"/>
      <c r="S1094" s="144"/>
      <c r="T1094" s="144"/>
    </row>
    <row r="1095" spans="7:20">
      <c r="G1095" s="144"/>
      <c r="H1095" s="144"/>
      <c r="I1095" s="144"/>
      <c r="J1095" s="144"/>
      <c r="K1095" s="144"/>
      <c r="L1095" s="144"/>
      <c r="M1095" s="144"/>
      <c r="N1095" s="144"/>
      <c r="O1095" s="144"/>
      <c r="S1095" s="144"/>
      <c r="T1095" s="144"/>
    </row>
    <row r="1096" spans="7:20">
      <c r="G1096" s="144"/>
      <c r="H1096" s="144"/>
      <c r="I1096" s="144"/>
      <c r="J1096" s="144"/>
      <c r="K1096" s="144"/>
      <c r="L1096" s="144"/>
      <c r="M1096" s="144"/>
      <c r="N1096" s="144"/>
      <c r="O1096" s="144"/>
      <c r="S1096" s="144"/>
      <c r="T1096" s="144"/>
    </row>
    <row r="1097" spans="7:20">
      <c r="G1097" s="144"/>
      <c r="H1097" s="144"/>
      <c r="I1097" s="144"/>
      <c r="J1097" s="144"/>
      <c r="K1097" s="144"/>
      <c r="L1097" s="144"/>
      <c r="M1097" s="144"/>
      <c r="N1097" s="144"/>
      <c r="O1097" s="144"/>
      <c r="S1097" s="144"/>
      <c r="T1097" s="144"/>
    </row>
    <row r="1098" spans="7:20">
      <c r="G1098" s="144"/>
      <c r="H1098" s="144"/>
      <c r="I1098" s="144"/>
      <c r="J1098" s="144"/>
      <c r="K1098" s="144"/>
      <c r="L1098" s="144"/>
      <c r="M1098" s="144"/>
      <c r="N1098" s="144"/>
      <c r="O1098" s="144"/>
      <c r="S1098" s="144"/>
      <c r="T1098" s="144"/>
    </row>
    <row r="1099" spans="7:20">
      <c r="G1099" s="144"/>
      <c r="H1099" s="144"/>
      <c r="I1099" s="144"/>
      <c r="J1099" s="144"/>
      <c r="K1099" s="144"/>
      <c r="L1099" s="144"/>
      <c r="M1099" s="144"/>
      <c r="N1099" s="144"/>
      <c r="O1099" s="144"/>
      <c r="S1099" s="144"/>
      <c r="T1099" s="144"/>
    </row>
    <row r="1100" spans="7:20">
      <c r="G1100" s="144"/>
      <c r="H1100" s="144"/>
      <c r="I1100" s="144"/>
      <c r="J1100" s="144"/>
      <c r="K1100" s="144"/>
      <c r="L1100" s="144"/>
      <c r="M1100" s="144"/>
      <c r="N1100" s="144"/>
      <c r="O1100" s="144"/>
      <c r="S1100" s="144"/>
      <c r="T1100" s="144"/>
    </row>
    <row r="1101" spans="7:20">
      <c r="G1101" s="144"/>
      <c r="H1101" s="144"/>
      <c r="I1101" s="144"/>
      <c r="J1101" s="144"/>
      <c r="K1101" s="144"/>
      <c r="L1101" s="144"/>
      <c r="M1101" s="144"/>
      <c r="N1101" s="144"/>
      <c r="O1101" s="144"/>
      <c r="S1101" s="144"/>
      <c r="T1101" s="144"/>
    </row>
    <row r="1102" spans="7:20">
      <c r="G1102" s="144"/>
      <c r="H1102" s="144"/>
      <c r="I1102" s="144"/>
      <c r="J1102" s="144"/>
      <c r="K1102" s="144"/>
      <c r="L1102" s="144"/>
      <c r="M1102" s="144"/>
      <c r="N1102" s="144"/>
      <c r="O1102" s="144"/>
      <c r="S1102" s="144"/>
      <c r="T1102" s="144"/>
    </row>
    <row r="1103" spans="7:20">
      <c r="G1103" s="144"/>
      <c r="H1103" s="144"/>
      <c r="I1103" s="144"/>
      <c r="J1103" s="144"/>
      <c r="K1103" s="144"/>
      <c r="L1103" s="144"/>
      <c r="M1103" s="144"/>
      <c r="N1103" s="144"/>
      <c r="O1103" s="144"/>
      <c r="S1103" s="144"/>
      <c r="T1103" s="144"/>
    </row>
    <row r="1104" spans="7:20">
      <c r="G1104" s="144"/>
      <c r="H1104" s="144"/>
      <c r="I1104" s="144"/>
      <c r="J1104" s="144"/>
      <c r="K1104" s="144"/>
      <c r="L1104" s="144"/>
      <c r="M1104" s="144"/>
      <c r="N1104" s="144"/>
      <c r="O1104" s="144"/>
      <c r="S1104" s="144"/>
      <c r="T1104" s="144"/>
    </row>
    <row r="1105" spans="7:20">
      <c r="G1105" s="144"/>
      <c r="H1105" s="144"/>
      <c r="I1105" s="144"/>
      <c r="J1105" s="144"/>
      <c r="K1105" s="144"/>
      <c r="L1105" s="144"/>
      <c r="M1105" s="144"/>
      <c r="N1105" s="144"/>
      <c r="O1105" s="144"/>
      <c r="S1105" s="144"/>
      <c r="T1105" s="144"/>
    </row>
    <row r="1106" spans="7:20">
      <c r="G1106" s="144"/>
      <c r="H1106" s="144"/>
      <c r="I1106" s="144"/>
      <c r="J1106" s="144"/>
      <c r="K1106" s="144"/>
      <c r="L1106" s="144"/>
      <c r="M1106" s="144"/>
      <c r="N1106" s="144"/>
      <c r="O1106" s="144"/>
      <c r="S1106" s="144"/>
      <c r="T1106" s="144"/>
    </row>
    <row r="1107" spans="7:20">
      <c r="G1107" s="144"/>
      <c r="H1107" s="144"/>
      <c r="I1107" s="144"/>
      <c r="J1107" s="144"/>
      <c r="K1107" s="144"/>
      <c r="L1107" s="144"/>
      <c r="M1107" s="144"/>
      <c r="N1107" s="144"/>
      <c r="O1107" s="144"/>
      <c r="S1107" s="144"/>
      <c r="T1107" s="144"/>
    </row>
    <row r="1108" spans="7:20">
      <c r="G1108" s="144"/>
      <c r="H1108" s="144"/>
      <c r="I1108" s="144"/>
      <c r="J1108" s="144"/>
      <c r="K1108" s="144"/>
      <c r="L1108" s="144"/>
      <c r="M1108" s="144"/>
      <c r="N1108" s="144"/>
      <c r="O1108" s="144"/>
      <c r="S1108" s="144"/>
      <c r="T1108" s="144"/>
    </row>
    <row r="1109" spans="7:20">
      <c r="G1109" s="144"/>
      <c r="H1109" s="144"/>
      <c r="I1109" s="144"/>
      <c r="J1109" s="144"/>
      <c r="K1109" s="144"/>
      <c r="L1109" s="144"/>
      <c r="M1109" s="144"/>
      <c r="N1109" s="144"/>
      <c r="O1109" s="144"/>
      <c r="S1109" s="144"/>
      <c r="T1109" s="144"/>
    </row>
    <row r="1110" spans="7:20">
      <c r="G1110" s="144"/>
      <c r="H1110" s="144"/>
      <c r="I1110" s="144"/>
      <c r="J1110" s="144"/>
      <c r="K1110" s="144"/>
      <c r="L1110" s="144"/>
      <c r="M1110" s="144"/>
      <c r="N1110" s="144"/>
      <c r="O1110" s="144"/>
      <c r="S1110" s="144"/>
      <c r="T1110" s="144"/>
    </row>
    <row r="1111" spans="7:20">
      <c r="G1111" s="144"/>
      <c r="H1111" s="144"/>
      <c r="I1111" s="144"/>
      <c r="J1111" s="144"/>
      <c r="K1111" s="144"/>
      <c r="L1111" s="144"/>
      <c r="M1111" s="144"/>
      <c r="N1111" s="144"/>
      <c r="O1111" s="144"/>
      <c r="S1111" s="144"/>
      <c r="T1111" s="144"/>
    </row>
    <row r="1112" spans="7:20">
      <c r="G1112" s="144"/>
      <c r="H1112" s="144"/>
      <c r="I1112" s="144"/>
      <c r="J1112" s="144"/>
      <c r="K1112" s="144"/>
      <c r="L1112" s="144"/>
      <c r="M1112" s="144"/>
      <c r="N1112" s="144"/>
      <c r="O1112" s="144"/>
      <c r="S1112" s="144"/>
      <c r="T1112" s="144"/>
    </row>
    <row r="1113" spans="7:20">
      <c r="G1113" s="144"/>
      <c r="H1113" s="144"/>
      <c r="I1113" s="144"/>
      <c r="J1113" s="144"/>
      <c r="K1113" s="144"/>
      <c r="L1113" s="144"/>
      <c r="M1113" s="144"/>
      <c r="N1113" s="144"/>
      <c r="O1113" s="144"/>
      <c r="S1113" s="144"/>
      <c r="T1113" s="144"/>
    </row>
    <row r="1114" spans="7:20">
      <c r="G1114" s="144"/>
      <c r="H1114" s="144"/>
      <c r="I1114" s="144"/>
      <c r="J1114" s="144"/>
      <c r="K1114" s="144"/>
      <c r="L1114" s="144"/>
      <c r="M1114" s="144"/>
      <c r="N1114" s="144"/>
      <c r="O1114" s="144"/>
      <c r="S1114" s="144"/>
      <c r="T1114" s="144"/>
    </row>
    <row r="1115" spans="7:20">
      <c r="G1115" s="144"/>
      <c r="H1115" s="144"/>
      <c r="I1115" s="144"/>
      <c r="J1115" s="144"/>
      <c r="K1115" s="144"/>
      <c r="L1115" s="144"/>
      <c r="M1115" s="144"/>
      <c r="N1115" s="144"/>
      <c r="O1115" s="144"/>
      <c r="S1115" s="144"/>
      <c r="T1115" s="144"/>
    </row>
    <row r="1116" spans="7:20">
      <c r="G1116" s="144"/>
      <c r="H1116" s="144"/>
      <c r="I1116" s="144"/>
      <c r="J1116" s="144"/>
      <c r="K1116" s="144"/>
      <c r="L1116" s="144"/>
      <c r="M1116" s="144"/>
      <c r="N1116" s="144"/>
      <c r="O1116" s="144"/>
      <c r="S1116" s="144"/>
      <c r="T1116" s="144"/>
    </row>
    <row r="1117" spans="7:20">
      <c r="G1117" s="144"/>
      <c r="H1117" s="144"/>
      <c r="I1117" s="144"/>
      <c r="J1117" s="144"/>
      <c r="K1117" s="144"/>
      <c r="L1117" s="144"/>
      <c r="M1117" s="144"/>
      <c r="N1117" s="144"/>
      <c r="O1117" s="144"/>
      <c r="S1117" s="144"/>
      <c r="T1117" s="144"/>
    </row>
    <row r="1118" spans="7:20">
      <c r="G1118" s="144"/>
      <c r="H1118" s="144"/>
      <c r="I1118" s="144"/>
      <c r="J1118" s="144"/>
      <c r="K1118" s="144"/>
      <c r="L1118" s="144"/>
      <c r="M1118" s="144"/>
      <c r="N1118" s="144"/>
      <c r="O1118" s="144"/>
      <c r="S1118" s="144"/>
      <c r="T1118" s="144"/>
    </row>
    <row r="1119" spans="7:20">
      <c r="G1119" s="144"/>
      <c r="H1119" s="144"/>
      <c r="I1119" s="144"/>
      <c r="J1119" s="144"/>
      <c r="K1119" s="144"/>
      <c r="L1119" s="144"/>
      <c r="M1119" s="144"/>
      <c r="N1119" s="144"/>
      <c r="O1119" s="144"/>
      <c r="S1119" s="144"/>
      <c r="T1119" s="144"/>
    </row>
    <row r="1120" spans="7:20">
      <c r="G1120" s="144"/>
      <c r="H1120" s="144"/>
      <c r="I1120" s="144"/>
      <c r="J1120" s="144"/>
      <c r="K1120" s="144"/>
      <c r="L1120" s="144"/>
      <c r="M1120" s="144"/>
      <c r="N1120" s="144"/>
      <c r="O1120" s="144"/>
      <c r="S1120" s="144"/>
      <c r="T1120" s="144"/>
    </row>
    <row r="1121" spans="7:20">
      <c r="G1121" s="144"/>
      <c r="H1121" s="144"/>
      <c r="I1121" s="144"/>
      <c r="J1121" s="144"/>
      <c r="K1121" s="144"/>
      <c r="L1121" s="144"/>
      <c r="M1121" s="144"/>
      <c r="N1121" s="144"/>
      <c r="O1121" s="144"/>
      <c r="S1121" s="144"/>
      <c r="T1121" s="144"/>
    </row>
    <row r="1122" spans="7:20">
      <c r="G1122" s="144"/>
      <c r="H1122" s="144"/>
      <c r="I1122" s="144"/>
      <c r="J1122" s="144"/>
      <c r="K1122" s="144"/>
      <c r="L1122" s="144"/>
      <c r="M1122" s="144"/>
      <c r="N1122" s="144"/>
      <c r="O1122" s="144"/>
      <c r="S1122" s="144"/>
      <c r="T1122" s="144"/>
    </row>
    <row r="1123" spans="7:20">
      <c r="G1123" s="144"/>
      <c r="H1123" s="144"/>
      <c r="I1123" s="144"/>
      <c r="J1123" s="144"/>
      <c r="K1123" s="144"/>
      <c r="L1123" s="144"/>
      <c r="M1123" s="144"/>
      <c r="N1123" s="144"/>
      <c r="O1123" s="144"/>
      <c r="S1123" s="144"/>
      <c r="T1123" s="144"/>
    </row>
    <row r="1124" spans="7:20">
      <c r="G1124" s="144"/>
      <c r="H1124" s="144"/>
      <c r="I1124" s="144"/>
      <c r="J1124" s="144"/>
      <c r="K1124" s="144"/>
      <c r="L1124" s="144"/>
      <c r="M1124" s="144"/>
      <c r="N1124" s="144"/>
      <c r="O1124" s="144"/>
      <c r="S1124" s="144"/>
      <c r="T1124" s="144"/>
    </row>
    <row r="1125" spans="7:20">
      <c r="G1125" s="144"/>
      <c r="H1125" s="144"/>
      <c r="I1125" s="144"/>
      <c r="J1125" s="144"/>
      <c r="K1125" s="144"/>
      <c r="L1125" s="144"/>
      <c r="M1125" s="144"/>
      <c r="N1125" s="144"/>
      <c r="O1125" s="144"/>
      <c r="S1125" s="144"/>
      <c r="T1125" s="144"/>
    </row>
    <row r="1126" spans="7:20">
      <c r="G1126" s="144"/>
      <c r="H1126" s="144"/>
      <c r="I1126" s="144"/>
      <c r="J1126" s="144"/>
      <c r="K1126" s="144"/>
      <c r="L1126" s="144"/>
      <c r="M1126" s="144"/>
      <c r="N1126" s="144"/>
      <c r="O1126" s="144"/>
      <c r="S1126" s="144"/>
      <c r="T1126" s="144"/>
    </row>
    <row r="1127" spans="7:20">
      <c r="G1127" s="144"/>
      <c r="H1127" s="144"/>
      <c r="I1127" s="144"/>
      <c r="J1127" s="144"/>
      <c r="K1127" s="144"/>
      <c r="L1127" s="144"/>
      <c r="M1127" s="144"/>
      <c r="N1127" s="144"/>
      <c r="O1127" s="144"/>
      <c r="S1127" s="144"/>
      <c r="T1127" s="144"/>
    </row>
    <row r="1128" spans="7:20">
      <c r="G1128" s="144"/>
      <c r="H1128" s="144"/>
      <c r="I1128" s="144"/>
      <c r="J1128" s="144"/>
      <c r="K1128" s="144"/>
      <c r="L1128" s="144"/>
      <c r="M1128" s="144"/>
      <c r="N1128" s="144"/>
      <c r="O1128" s="144"/>
      <c r="S1128" s="144"/>
      <c r="T1128" s="144"/>
    </row>
    <row r="1129" spans="7:20">
      <c r="G1129" s="144"/>
      <c r="H1129" s="144"/>
      <c r="I1129" s="144"/>
      <c r="J1129" s="144"/>
      <c r="K1129" s="144"/>
      <c r="L1129" s="144"/>
      <c r="M1129" s="144"/>
      <c r="N1129" s="144"/>
      <c r="O1129" s="144"/>
      <c r="S1129" s="144"/>
      <c r="T1129" s="144"/>
    </row>
    <row r="1130" spans="7:20">
      <c r="G1130" s="144"/>
      <c r="H1130" s="144"/>
      <c r="I1130" s="144"/>
      <c r="J1130" s="144"/>
      <c r="K1130" s="144"/>
      <c r="L1130" s="144"/>
      <c r="M1130" s="144"/>
      <c r="N1130" s="144"/>
      <c r="O1130" s="144"/>
      <c r="S1130" s="144"/>
      <c r="T1130" s="144"/>
    </row>
    <row r="1131" spans="7:20">
      <c r="G1131" s="144"/>
      <c r="H1131" s="144"/>
      <c r="I1131" s="144"/>
      <c r="J1131" s="144"/>
      <c r="K1131" s="144"/>
      <c r="L1131" s="144"/>
      <c r="M1131" s="144"/>
      <c r="N1131" s="144"/>
      <c r="O1131" s="144"/>
      <c r="S1131" s="144"/>
      <c r="T1131" s="144"/>
    </row>
    <row r="1132" spans="7:20">
      <c r="G1132" s="144"/>
      <c r="H1132" s="144"/>
      <c r="I1132" s="144"/>
      <c r="J1132" s="144"/>
      <c r="K1132" s="144"/>
      <c r="L1132" s="144"/>
      <c r="M1132" s="144"/>
      <c r="N1132" s="144"/>
      <c r="O1132" s="144"/>
      <c r="S1132" s="144"/>
      <c r="T1132" s="144"/>
    </row>
    <row r="1133" spans="7:20">
      <c r="G1133" s="144"/>
      <c r="H1133" s="144"/>
      <c r="I1133" s="144"/>
      <c r="J1133" s="144"/>
      <c r="K1133" s="144"/>
      <c r="L1133" s="144"/>
      <c r="M1133" s="144"/>
      <c r="N1133" s="144"/>
      <c r="O1133" s="144"/>
      <c r="S1133" s="144"/>
      <c r="T1133" s="144"/>
    </row>
    <row r="1134" spans="7:20">
      <c r="G1134" s="144"/>
      <c r="H1134" s="144"/>
      <c r="I1134" s="144"/>
      <c r="J1134" s="144"/>
      <c r="K1134" s="144"/>
      <c r="L1134" s="144"/>
      <c r="M1134" s="144"/>
      <c r="N1134" s="144"/>
      <c r="O1134" s="144"/>
      <c r="S1134" s="144"/>
      <c r="T1134" s="144"/>
    </row>
    <row r="1135" spans="7:20">
      <c r="G1135" s="144"/>
      <c r="H1135" s="144"/>
      <c r="I1135" s="144"/>
      <c r="J1135" s="144"/>
      <c r="K1135" s="144"/>
      <c r="L1135" s="144"/>
      <c r="M1135" s="144"/>
      <c r="N1135" s="144"/>
      <c r="O1135" s="144"/>
      <c r="S1135" s="144"/>
      <c r="T1135" s="144"/>
    </row>
    <row r="1136" spans="7:20">
      <c r="G1136" s="144"/>
      <c r="H1136" s="144"/>
      <c r="I1136" s="144"/>
      <c r="J1136" s="144"/>
      <c r="K1136" s="144"/>
      <c r="L1136" s="144"/>
      <c r="M1136" s="144"/>
      <c r="N1136" s="144"/>
      <c r="O1136" s="144"/>
      <c r="S1136" s="144"/>
      <c r="T1136" s="144"/>
    </row>
    <row r="1137" spans="7:20">
      <c r="G1137" s="144"/>
      <c r="H1137" s="144"/>
      <c r="I1137" s="144"/>
      <c r="J1137" s="144"/>
      <c r="K1137" s="144"/>
      <c r="L1137" s="144"/>
      <c r="M1137" s="144"/>
      <c r="N1137" s="144"/>
      <c r="O1137" s="144"/>
      <c r="S1137" s="144"/>
      <c r="T1137" s="144"/>
    </row>
    <row r="1138" spans="7:20">
      <c r="G1138" s="144"/>
      <c r="H1138" s="144"/>
      <c r="I1138" s="144"/>
      <c r="J1138" s="144"/>
      <c r="K1138" s="144"/>
      <c r="L1138" s="144"/>
      <c r="M1138" s="144"/>
      <c r="N1138" s="144"/>
      <c r="O1138" s="144"/>
      <c r="S1138" s="144"/>
      <c r="T1138" s="144"/>
    </row>
    <row r="1139" spans="7:20">
      <c r="G1139" s="144"/>
      <c r="H1139" s="144"/>
      <c r="I1139" s="144"/>
      <c r="J1139" s="144"/>
      <c r="K1139" s="144"/>
      <c r="L1139" s="144"/>
      <c r="M1139" s="144"/>
      <c r="N1139" s="144"/>
      <c r="O1139" s="144"/>
      <c r="S1139" s="144"/>
      <c r="T1139" s="144"/>
    </row>
    <row r="1140" spans="7:20">
      <c r="G1140" s="144"/>
      <c r="H1140" s="144"/>
      <c r="I1140" s="144"/>
      <c r="J1140" s="144"/>
      <c r="K1140" s="144"/>
      <c r="L1140" s="144"/>
      <c r="M1140" s="144"/>
      <c r="N1140" s="144"/>
      <c r="O1140" s="144"/>
      <c r="S1140" s="144"/>
      <c r="T1140" s="144"/>
    </row>
    <row r="1141" spans="7:20">
      <c r="G1141" s="144"/>
      <c r="H1141" s="144"/>
      <c r="I1141" s="144"/>
      <c r="J1141" s="144"/>
      <c r="K1141" s="144"/>
      <c r="L1141" s="144"/>
      <c r="M1141" s="144"/>
      <c r="N1141" s="144"/>
      <c r="O1141" s="144"/>
      <c r="S1141" s="144"/>
      <c r="T1141" s="144"/>
    </row>
    <row r="1142" spans="7:20">
      <c r="G1142" s="144"/>
      <c r="H1142" s="144"/>
      <c r="I1142" s="144"/>
      <c r="J1142" s="144"/>
      <c r="K1142" s="144"/>
      <c r="L1142" s="144"/>
      <c r="M1142" s="144"/>
      <c r="N1142" s="144"/>
      <c r="O1142" s="144"/>
      <c r="S1142" s="144"/>
      <c r="T1142" s="144"/>
    </row>
    <row r="1143" spans="7:20">
      <c r="G1143" s="144"/>
      <c r="H1143" s="144"/>
      <c r="I1143" s="144"/>
      <c r="J1143" s="144"/>
      <c r="K1143" s="144"/>
      <c r="L1143" s="144"/>
      <c r="M1143" s="144"/>
      <c r="N1143" s="144"/>
      <c r="O1143" s="144"/>
      <c r="S1143" s="144"/>
      <c r="T1143" s="144"/>
    </row>
    <row r="1144" spans="7:20">
      <c r="G1144" s="144"/>
      <c r="H1144" s="144"/>
      <c r="I1144" s="144"/>
      <c r="J1144" s="144"/>
      <c r="K1144" s="144"/>
      <c r="L1144" s="144"/>
      <c r="M1144" s="144"/>
      <c r="N1144" s="144"/>
      <c r="O1144" s="144"/>
      <c r="S1144" s="144"/>
      <c r="T1144" s="144"/>
    </row>
    <row r="1145" spans="7:20">
      <c r="G1145" s="144"/>
      <c r="H1145" s="144"/>
      <c r="I1145" s="144"/>
      <c r="J1145" s="144"/>
      <c r="K1145" s="144"/>
      <c r="L1145" s="144"/>
      <c r="M1145" s="144"/>
      <c r="N1145" s="144"/>
      <c r="O1145" s="144"/>
      <c r="S1145" s="144"/>
      <c r="T1145" s="144"/>
    </row>
    <row r="1146" spans="7:20">
      <c r="G1146" s="144"/>
      <c r="H1146" s="144"/>
      <c r="I1146" s="144"/>
      <c r="J1146" s="144"/>
      <c r="K1146" s="144"/>
      <c r="L1146" s="144"/>
      <c r="M1146" s="144"/>
      <c r="N1146" s="144"/>
      <c r="O1146" s="144"/>
      <c r="S1146" s="144"/>
      <c r="T1146" s="144"/>
    </row>
    <row r="1147" spans="7:20">
      <c r="G1147" s="144"/>
      <c r="H1147" s="144"/>
      <c r="I1147" s="144"/>
      <c r="J1147" s="144"/>
      <c r="K1147" s="144"/>
      <c r="L1147" s="144"/>
      <c r="M1147" s="144"/>
      <c r="N1147" s="144"/>
      <c r="O1147" s="144"/>
      <c r="S1147" s="144"/>
      <c r="T1147" s="144"/>
    </row>
    <row r="1148" spans="7:20">
      <c r="G1148" s="144"/>
      <c r="H1148" s="144"/>
      <c r="I1148" s="144"/>
      <c r="J1148" s="144"/>
      <c r="K1148" s="144"/>
      <c r="L1148" s="144"/>
      <c r="M1148" s="144"/>
      <c r="N1148" s="144"/>
      <c r="O1148" s="144"/>
      <c r="S1148" s="144"/>
      <c r="T1148" s="144"/>
    </row>
    <row r="1149" spans="7:20">
      <c r="G1149" s="144"/>
      <c r="H1149" s="144"/>
      <c r="I1149" s="144"/>
      <c r="J1149" s="144"/>
      <c r="K1149" s="144"/>
      <c r="L1149" s="144"/>
      <c r="M1149" s="144"/>
      <c r="N1149" s="144"/>
      <c r="O1149" s="144"/>
      <c r="S1149" s="144"/>
      <c r="T1149" s="144"/>
    </row>
    <row r="1150" spans="7:20">
      <c r="G1150" s="144"/>
      <c r="H1150" s="144"/>
      <c r="I1150" s="144"/>
      <c r="J1150" s="144"/>
      <c r="K1150" s="144"/>
      <c r="L1150" s="144"/>
      <c r="M1150" s="144"/>
      <c r="N1150" s="144"/>
      <c r="O1150" s="144"/>
      <c r="S1150" s="144"/>
      <c r="T1150" s="144"/>
    </row>
    <row r="1151" spans="7:20">
      <c r="G1151" s="144"/>
      <c r="H1151" s="144"/>
      <c r="I1151" s="144"/>
      <c r="J1151" s="144"/>
      <c r="K1151" s="144"/>
      <c r="L1151" s="144"/>
      <c r="M1151" s="144"/>
      <c r="N1151" s="144"/>
      <c r="O1151" s="144"/>
      <c r="S1151" s="144"/>
      <c r="T1151" s="144"/>
    </row>
    <row r="1152" spans="7:20">
      <c r="G1152" s="144"/>
      <c r="H1152" s="144"/>
      <c r="I1152" s="144"/>
      <c r="J1152" s="144"/>
      <c r="K1152" s="144"/>
      <c r="L1152" s="144"/>
      <c r="M1152" s="144"/>
      <c r="N1152" s="144"/>
      <c r="O1152" s="144"/>
      <c r="S1152" s="144"/>
      <c r="T1152" s="144"/>
    </row>
    <row r="1153" spans="7:20">
      <c r="G1153" s="144"/>
      <c r="H1153" s="144"/>
      <c r="I1153" s="144"/>
      <c r="J1153" s="144"/>
      <c r="K1153" s="144"/>
      <c r="L1153" s="144"/>
      <c r="M1153" s="144"/>
      <c r="N1153" s="144"/>
      <c r="O1153" s="144"/>
      <c r="S1153" s="144"/>
      <c r="T1153" s="144"/>
    </row>
    <row r="1154" spans="7:20">
      <c r="G1154" s="144"/>
      <c r="H1154" s="144"/>
      <c r="I1154" s="144"/>
      <c r="J1154" s="144"/>
      <c r="K1154" s="144"/>
      <c r="L1154" s="144"/>
      <c r="M1154" s="144"/>
      <c r="N1154" s="144"/>
      <c r="O1154" s="144"/>
      <c r="S1154" s="144"/>
      <c r="T1154" s="144"/>
    </row>
    <row r="1155" spans="7:20">
      <c r="G1155" s="144"/>
      <c r="H1155" s="144"/>
      <c r="I1155" s="144"/>
      <c r="J1155" s="144"/>
      <c r="K1155" s="144"/>
      <c r="L1155" s="144"/>
      <c r="M1155" s="144"/>
      <c r="N1155" s="144"/>
      <c r="O1155" s="144"/>
      <c r="S1155" s="144"/>
      <c r="T1155" s="144"/>
    </row>
    <row r="1156" spans="7:20">
      <c r="G1156" s="144"/>
      <c r="H1156" s="144"/>
      <c r="I1156" s="144"/>
      <c r="J1156" s="144"/>
      <c r="K1156" s="144"/>
      <c r="L1156" s="144"/>
      <c r="M1156" s="144"/>
      <c r="N1156" s="144"/>
      <c r="O1156" s="144"/>
      <c r="S1156" s="144"/>
      <c r="T1156" s="144"/>
    </row>
    <row r="1157" spans="7:20">
      <c r="G1157" s="144"/>
      <c r="H1157" s="144"/>
      <c r="I1157" s="144"/>
      <c r="J1157" s="144"/>
      <c r="K1157" s="144"/>
      <c r="L1157" s="144"/>
      <c r="M1157" s="144"/>
      <c r="N1157" s="144"/>
      <c r="O1157" s="144"/>
      <c r="S1157" s="144"/>
      <c r="T1157" s="144"/>
    </row>
    <row r="1158" spans="7:20">
      <c r="G1158" s="144"/>
      <c r="H1158" s="144"/>
      <c r="I1158" s="144"/>
      <c r="J1158" s="144"/>
      <c r="K1158" s="144"/>
      <c r="L1158" s="144"/>
      <c r="M1158" s="144"/>
      <c r="N1158" s="144"/>
      <c r="O1158" s="144"/>
      <c r="S1158" s="144"/>
      <c r="T1158" s="144"/>
    </row>
    <row r="1159" spans="7:20">
      <c r="G1159" s="144"/>
      <c r="H1159" s="144"/>
      <c r="I1159" s="144"/>
      <c r="J1159" s="144"/>
      <c r="K1159" s="144"/>
      <c r="L1159" s="144"/>
      <c r="M1159" s="144"/>
      <c r="N1159" s="144"/>
      <c r="O1159" s="144"/>
      <c r="S1159" s="144"/>
      <c r="T1159" s="144"/>
    </row>
    <row r="1160" spans="7:20">
      <c r="G1160" s="144"/>
      <c r="H1160" s="144"/>
      <c r="I1160" s="144"/>
      <c r="J1160" s="144"/>
      <c r="K1160" s="144"/>
      <c r="L1160" s="144"/>
      <c r="M1160" s="144"/>
      <c r="N1160" s="144"/>
      <c r="O1160" s="144"/>
      <c r="S1160" s="144"/>
      <c r="T1160" s="144"/>
    </row>
    <row r="1161" spans="7:20">
      <c r="G1161" s="144"/>
      <c r="H1161" s="144"/>
      <c r="I1161" s="144"/>
      <c r="J1161" s="144"/>
      <c r="K1161" s="144"/>
      <c r="L1161" s="144"/>
      <c r="M1161" s="144"/>
      <c r="N1161" s="144"/>
      <c r="O1161" s="144"/>
      <c r="S1161" s="144"/>
      <c r="T1161" s="144"/>
    </row>
    <row r="1162" spans="7:20">
      <c r="G1162" s="144"/>
      <c r="H1162" s="144"/>
      <c r="I1162" s="144"/>
      <c r="J1162" s="144"/>
      <c r="K1162" s="144"/>
      <c r="L1162" s="144"/>
      <c r="M1162" s="144"/>
      <c r="N1162" s="144"/>
      <c r="O1162" s="144"/>
      <c r="S1162" s="144"/>
      <c r="T1162" s="144"/>
    </row>
    <row r="1163" spans="7:20">
      <c r="G1163" s="144"/>
      <c r="H1163" s="144"/>
      <c r="I1163" s="144"/>
      <c r="J1163" s="144"/>
      <c r="K1163" s="144"/>
      <c r="L1163" s="144"/>
      <c r="M1163" s="144"/>
      <c r="N1163" s="144"/>
      <c r="O1163" s="144"/>
      <c r="S1163" s="144"/>
      <c r="T1163" s="144"/>
    </row>
    <row r="1164" spans="7:20">
      <c r="G1164" s="144"/>
      <c r="H1164" s="144"/>
      <c r="I1164" s="144"/>
      <c r="J1164" s="144"/>
      <c r="K1164" s="144"/>
      <c r="L1164" s="144"/>
      <c r="M1164" s="144"/>
      <c r="N1164" s="144"/>
      <c r="O1164" s="144"/>
      <c r="S1164" s="144"/>
      <c r="T1164" s="144"/>
    </row>
    <row r="1165" spans="7:20">
      <c r="G1165" s="144"/>
      <c r="H1165" s="144"/>
      <c r="I1165" s="144"/>
      <c r="J1165" s="144"/>
      <c r="K1165" s="144"/>
      <c r="L1165" s="144"/>
      <c r="M1165" s="144"/>
      <c r="N1165" s="144"/>
      <c r="O1165" s="144"/>
      <c r="S1165" s="144"/>
      <c r="T1165" s="144"/>
    </row>
    <row r="1166" spans="7:20">
      <c r="G1166" s="144"/>
      <c r="H1166" s="144"/>
      <c r="I1166" s="144"/>
      <c r="J1166" s="144"/>
      <c r="K1166" s="144"/>
      <c r="L1166" s="144"/>
      <c r="M1166" s="144"/>
      <c r="N1166" s="144"/>
      <c r="O1166" s="144"/>
      <c r="S1166" s="144"/>
      <c r="T1166" s="144"/>
    </row>
    <row r="1167" spans="7:20">
      <c r="G1167" s="144"/>
      <c r="H1167" s="144"/>
      <c r="I1167" s="144"/>
      <c r="J1167" s="144"/>
      <c r="K1167" s="144"/>
      <c r="L1167" s="144"/>
      <c r="M1167" s="144"/>
      <c r="N1167" s="144"/>
      <c r="O1167" s="144"/>
      <c r="S1167" s="144"/>
      <c r="T1167" s="144"/>
    </row>
    <row r="1168" spans="7:20">
      <c r="G1168" s="144"/>
      <c r="H1168" s="144"/>
      <c r="I1168" s="144"/>
      <c r="J1168" s="144"/>
      <c r="K1168" s="144"/>
      <c r="L1168" s="144"/>
      <c r="M1168" s="144"/>
      <c r="N1168" s="144"/>
      <c r="O1168" s="144"/>
      <c r="S1168" s="144"/>
      <c r="T1168" s="144"/>
    </row>
    <row r="1169" spans="7:20">
      <c r="G1169" s="144"/>
      <c r="H1169" s="144"/>
      <c r="I1169" s="144"/>
      <c r="J1169" s="144"/>
      <c r="K1169" s="144"/>
      <c r="L1169" s="144"/>
      <c r="M1169" s="144"/>
      <c r="N1169" s="144"/>
      <c r="O1169" s="144"/>
      <c r="S1169" s="144"/>
      <c r="T1169" s="144"/>
    </row>
    <row r="1170" spans="7:20">
      <c r="G1170" s="144"/>
      <c r="H1170" s="144"/>
      <c r="I1170" s="144"/>
      <c r="J1170" s="144"/>
      <c r="K1170" s="144"/>
      <c r="L1170" s="144"/>
      <c r="M1170" s="144"/>
      <c r="N1170" s="144"/>
      <c r="O1170" s="144"/>
      <c r="S1170" s="144"/>
      <c r="T1170" s="144"/>
    </row>
    <row r="1171" spans="7:20">
      <c r="G1171" s="144"/>
      <c r="H1171" s="144"/>
      <c r="I1171" s="144"/>
      <c r="J1171" s="144"/>
      <c r="K1171" s="144"/>
      <c r="L1171" s="144"/>
      <c r="M1171" s="144"/>
      <c r="N1171" s="144"/>
      <c r="O1171" s="144"/>
      <c r="S1171" s="144"/>
      <c r="T1171" s="144"/>
    </row>
    <row r="1172" spans="7:20">
      <c r="G1172" s="144"/>
      <c r="H1172" s="144"/>
      <c r="I1172" s="144"/>
      <c r="J1172" s="144"/>
      <c r="K1172" s="144"/>
      <c r="L1172" s="144"/>
      <c r="M1172" s="144"/>
      <c r="N1172" s="144"/>
      <c r="O1172" s="144"/>
      <c r="S1172" s="144"/>
      <c r="T1172" s="144"/>
    </row>
    <row r="1173" spans="7:20">
      <c r="G1173" s="144"/>
      <c r="H1173" s="144"/>
      <c r="I1173" s="144"/>
      <c r="J1173" s="144"/>
      <c r="K1173" s="144"/>
      <c r="L1173" s="144"/>
      <c r="M1173" s="144"/>
      <c r="N1173" s="144"/>
      <c r="O1173" s="144"/>
      <c r="S1173" s="144"/>
      <c r="T1173" s="144"/>
    </row>
    <row r="1174" spans="7:20">
      <c r="G1174" s="144"/>
      <c r="H1174" s="144"/>
      <c r="I1174" s="144"/>
      <c r="J1174" s="144"/>
      <c r="K1174" s="144"/>
      <c r="L1174" s="144"/>
      <c r="M1174" s="144"/>
      <c r="N1174" s="144"/>
      <c r="O1174" s="144"/>
      <c r="S1174" s="144"/>
      <c r="T1174" s="144"/>
    </row>
    <row r="1175" spans="7:20">
      <c r="G1175" s="144"/>
      <c r="H1175" s="144"/>
      <c r="I1175" s="144"/>
      <c r="J1175" s="144"/>
      <c r="K1175" s="144"/>
      <c r="L1175" s="144"/>
      <c r="M1175" s="144"/>
      <c r="N1175" s="144"/>
      <c r="O1175" s="144"/>
      <c r="S1175" s="144"/>
      <c r="T1175" s="144"/>
    </row>
    <row r="1176" spans="7:20">
      <c r="G1176" s="144"/>
      <c r="H1176" s="144"/>
      <c r="I1176" s="144"/>
      <c r="J1176" s="144"/>
      <c r="K1176" s="144"/>
      <c r="L1176" s="144"/>
      <c r="M1176" s="144"/>
      <c r="N1176" s="144"/>
      <c r="O1176" s="144"/>
      <c r="S1176" s="144"/>
      <c r="T1176" s="144"/>
    </row>
    <row r="1177" spans="7:20">
      <c r="G1177" s="144"/>
      <c r="H1177" s="144"/>
      <c r="I1177" s="144"/>
      <c r="J1177" s="144"/>
      <c r="K1177" s="144"/>
      <c r="L1177" s="144"/>
      <c r="M1177" s="144"/>
      <c r="N1177" s="144"/>
      <c r="O1177" s="144"/>
      <c r="S1177" s="144"/>
      <c r="T1177" s="144"/>
    </row>
    <row r="1178" spans="7:20">
      <c r="G1178" s="144"/>
      <c r="H1178" s="144"/>
      <c r="I1178" s="144"/>
      <c r="J1178" s="144"/>
      <c r="K1178" s="144"/>
      <c r="L1178" s="144"/>
      <c r="M1178" s="144"/>
      <c r="N1178" s="144"/>
      <c r="O1178" s="144"/>
      <c r="S1178" s="144"/>
      <c r="T1178" s="144"/>
    </row>
    <row r="1179" spans="7:20">
      <c r="G1179" s="144"/>
      <c r="H1179" s="144"/>
      <c r="I1179" s="144"/>
      <c r="J1179" s="144"/>
      <c r="K1179" s="144"/>
      <c r="L1179" s="144"/>
      <c r="M1179" s="144"/>
      <c r="N1179" s="144"/>
      <c r="O1179" s="144"/>
      <c r="S1179" s="144"/>
      <c r="T1179" s="144"/>
    </row>
    <row r="1180" spans="7:20">
      <c r="G1180" s="144"/>
      <c r="H1180" s="144"/>
      <c r="I1180" s="144"/>
      <c r="J1180" s="144"/>
      <c r="K1180" s="144"/>
      <c r="L1180" s="144"/>
      <c r="M1180" s="144"/>
      <c r="N1180" s="144"/>
      <c r="O1180" s="144"/>
      <c r="S1180" s="144"/>
      <c r="T1180" s="144"/>
    </row>
    <row r="1181" spans="7:20">
      <c r="G1181" s="144"/>
      <c r="H1181" s="144"/>
      <c r="I1181" s="144"/>
      <c r="J1181" s="144"/>
      <c r="K1181" s="144"/>
      <c r="L1181" s="144"/>
      <c r="M1181" s="144"/>
      <c r="N1181" s="144"/>
      <c r="O1181" s="144"/>
      <c r="S1181" s="144"/>
      <c r="T1181" s="144"/>
    </row>
    <row r="1182" spans="7:20">
      <c r="G1182" s="144"/>
      <c r="H1182" s="144"/>
      <c r="I1182" s="144"/>
      <c r="J1182" s="144"/>
      <c r="K1182" s="144"/>
      <c r="L1182" s="144"/>
      <c r="M1182" s="144"/>
      <c r="N1182" s="144"/>
      <c r="O1182" s="144"/>
      <c r="S1182" s="144"/>
      <c r="T1182" s="144"/>
    </row>
    <row r="1183" spans="7:20">
      <c r="G1183" s="144"/>
      <c r="H1183" s="144"/>
      <c r="I1183" s="144"/>
      <c r="J1183" s="144"/>
      <c r="K1183" s="144"/>
      <c r="L1183" s="144"/>
      <c r="M1183" s="144"/>
      <c r="N1183" s="144"/>
      <c r="O1183" s="144"/>
      <c r="S1183" s="144"/>
      <c r="T1183" s="144"/>
    </row>
    <row r="1184" spans="7:20">
      <c r="G1184" s="144"/>
      <c r="H1184" s="144"/>
      <c r="I1184" s="144"/>
      <c r="J1184" s="144"/>
      <c r="K1184" s="144"/>
      <c r="L1184" s="144"/>
      <c r="M1184" s="144"/>
      <c r="N1184" s="144"/>
      <c r="O1184" s="144"/>
      <c r="S1184" s="144"/>
      <c r="T1184" s="144"/>
    </row>
    <row r="1185" spans="7:20">
      <c r="G1185" s="144"/>
      <c r="H1185" s="144"/>
      <c r="I1185" s="144"/>
      <c r="J1185" s="144"/>
      <c r="K1185" s="144"/>
      <c r="L1185" s="144"/>
      <c r="M1185" s="144"/>
      <c r="N1185" s="144"/>
      <c r="O1185" s="144"/>
      <c r="S1185" s="144"/>
      <c r="T1185" s="144"/>
    </row>
    <row r="1186" spans="7:20">
      <c r="G1186" s="144"/>
      <c r="H1186" s="144"/>
      <c r="I1186" s="144"/>
      <c r="J1186" s="144"/>
      <c r="K1186" s="144"/>
      <c r="L1186" s="144"/>
      <c r="M1186" s="144"/>
      <c r="N1186" s="144"/>
      <c r="O1186" s="144"/>
      <c r="S1186" s="144"/>
      <c r="T1186" s="144"/>
    </row>
    <row r="1187" spans="7:20">
      <c r="G1187" s="144"/>
      <c r="H1187" s="144"/>
      <c r="I1187" s="144"/>
      <c r="J1187" s="144"/>
      <c r="K1187" s="144"/>
      <c r="L1187" s="144"/>
      <c r="M1187" s="144"/>
      <c r="N1187" s="144"/>
      <c r="O1187" s="144"/>
      <c r="S1187" s="144"/>
      <c r="T1187" s="144"/>
    </row>
    <row r="1188" spans="7:20">
      <c r="G1188" s="144"/>
      <c r="H1188" s="144"/>
      <c r="I1188" s="144"/>
      <c r="J1188" s="144"/>
      <c r="K1188" s="144"/>
      <c r="L1188" s="144"/>
      <c r="M1188" s="144"/>
      <c r="N1188" s="144"/>
      <c r="O1188" s="144"/>
      <c r="S1188" s="144"/>
      <c r="T1188" s="144"/>
    </row>
    <row r="1189" spans="7:20">
      <c r="G1189" s="144"/>
      <c r="H1189" s="144"/>
      <c r="I1189" s="144"/>
      <c r="J1189" s="144"/>
      <c r="K1189" s="144"/>
      <c r="L1189" s="144"/>
      <c r="M1189" s="144"/>
      <c r="N1189" s="144"/>
      <c r="O1189" s="144"/>
      <c r="S1189" s="144"/>
      <c r="T1189" s="144"/>
    </row>
    <row r="1190" spans="7:20">
      <c r="G1190" s="144"/>
      <c r="H1190" s="144"/>
      <c r="I1190" s="144"/>
      <c r="J1190" s="144"/>
      <c r="K1190" s="144"/>
      <c r="L1190" s="144"/>
      <c r="M1190" s="144"/>
      <c r="N1190" s="144"/>
      <c r="O1190" s="144"/>
      <c r="S1190" s="144"/>
      <c r="T1190" s="144"/>
    </row>
    <row r="1191" spans="7:20">
      <c r="G1191" s="144"/>
      <c r="H1191" s="144"/>
      <c r="I1191" s="144"/>
      <c r="J1191" s="144"/>
      <c r="K1191" s="144"/>
      <c r="L1191" s="144"/>
      <c r="M1191" s="144"/>
      <c r="N1191" s="144"/>
      <c r="O1191" s="144"/>
      <c r="S1191" s="144"/>
      <c r="T1191" s="144"/>
    </row>
    <row r="1192" spans="7:20">
      <c r="G1192" s="144"/>
      <c r="H1192" s="144"/>
      <c r="I1192" s="144"/>
      <c r="J1192" s="144"/>
      <c r="K1192" s="144"/>
      <c r="L1192" s="144"/>
      <c r="M1192" s="144"/>
      <c r="N1192" s="144"/>
      <c r="O1192" s="144"/>
      <c r="S1192" s="144"/>
      <c r="T1192" s="144"/>
    </row>
    <row r="1193" spans="7:20">
      <c r="G1193" s="144"/>
      <c r="H1193" s="144"/>
      <c r="I1193" s="144"/>
      <c r="J1193" s="144"/>
      <c r="K1193" s="144"/>
      <c r="L1193" s="144"/>
      <c r="M1193" s="144"/>
      <c r="N1193" s="144"/>
      <c r="O1193" s="144"/>
      <c r="S1193" s="144"/>
      <c r="T1193" s="144"/>
    </row>
    <row r="1194" spans="7:20">
      <c r="G1194" s="144"/>
      <c r="H1194" s="144"/>
      <c r="I1194" s="144"/>
      <c r="J1194" s="144"/>
      <c r="K1194" s="144"/>
      <c r="L1194" s="144"/>
      <c r="M1194" s="144"/>
      <c r="N1194" s="144"/>
      <c r="O1194" s="144"/>
      <c r="S1194" s="144"/>
      <c r="T1194" s="144"/>
    </row>
    <row r="1195" spans="7:20">
      <c r="G1195" s="144"/>
      <c r="H1195" s="144"/>
      <c r="I1195" s="144"/>
      <c r="J1195" s="144"/>
      <c r="K1195" s="144"/>
      <c r="L1195" s="144"/>
      <c r="M1195" s="144"/>
      <c r="N1195" s="144"/>
      <c r="O1195" s="144"/>
      <c r="S1195" s="144"/>
      <c r="T1195" s="144"/>
    </row>
    <row r="1196" spans="7:20">
      <c r="G1196" s="144"/>
      <c r="H1196" s="144"/>
      <c r="I1196" s="144"/>
      <c r="J1196" s="144"/>
      <c r="K1196" s="144"/>
      <c r="L1196" s="144"/>
      <c r="M1196" s="144"/>
      <c r="N1196" s="144"/>
      <c r="O1196" s="144"/>
      <c r="S1196" s="144"/>
      <c r="T1196" s="144"/>
    </row>
    <row r="1197" spans="7:20">
      <c r="G1197" s="144"/>
      <c r="H1197" s="144"/>
      <c r="I1197" s="144"/>
      <c r="J1197" s="144"/>
      <c r="K1197" s="144"/>
      <c r="L1197" s="144"/>
      <c r="M1197" s="144"/>
      <c r="N1197" s="144"/>
      <c r="O1197" s="144"/>
      <c r="S1197" s="144"/>
      <c r="T1197" s="144"/>
    </row>
    <row r="1198" spans="7:20">
      <c r="G1198" s="144"/>
      <c r="H1198" s="144"/>
      <c r="I1198" s="144"/>
      <c r="J1198" s="144"/>
      <c r="K1198" s="144"/>
      <c r="L1198" s="144"/>
      <c r="M1198" s="144"/>
      <c r="N1198" s="144"/>
      <c r="O1198" s="144"/>
      <c r="S1198" s="144"/>
      <c r="T1198" s="144"/>
    </row>
    <row r="1199" spans="7:20">
      <c r="G1199" s="144"/>
      <c r="H1199" s="144"/>
      <c r="I1199" s="144"/>
      <c r="J1199" s="144"/>
      <c r="K1199" s="144"/>
      <c r="L1199" s="144"/>
      <c r="M1199" s="144"/>
      <c r="N1199" s="144"/>
      <c r="O1199" s="144"/>
      <c r="S1199" s="144"/>
      <c r="T1199" s="144"/>
    </row>
    <row r="1200" spans="7:20">
      <c r="G1200" s="144"/>
      <c r="H1200" s="144"/>
      <c r="I1200" s="144"/>
      <c r="J1200" s="144"/>
      <c r="K1200" s="144"/>
      <c r="L1200" s="144"/>
      <c r="M1200" s="144"/>
      <c r="N1200" s="144"/>
      <c r="O1200" s="144"/>
      <c r="S1200" s="144"/>
      <c r="T1200" s="144"/>
    </row>
    <row r="1201" spans="7:20">
      <c r="G1201" s="144"/>
      <c r="H1201" s="144"/>
      <c r="I1201" s="144"/>
      <c r="J1201" s="144"/>
      <c r="K1201" s="144"/>
      <c r="L1201" s="144"/>
      <c r="M1201" s="144"/>
      <c r="N1201" s="144"/>
      <c r="O1201" s="144"/>
      <c r="S1201" s="144"/>
      <c r="T1201" s="144"/>
    </row>
    <row r="1202" spans="7:20">
      <c r="G1202" s="144"/>
      <c r="H1202" s="144"/>
      <c r="I1202" s="144"/>
      <c r="J1202" s="144"/>
      <c r="K1202" s="144"/>
      <c r="L1202" s="144"/>
      <c r="M1202" s="144"/>
      <c r="N1202" s="144"/>
      <c r="O1202" s="144"/>
      <c r="S1202" s="144"/>
      <c r="T1202" s="144"/>
    </row>
    <row r="1203" spans="7:20">
      <c r="G1203" s="144"/>
      <c r="H1203" s="144"/>
      <c r="I1203" s="144"/>
      <c r="J1203" s="144"/>
      <c r="K1203" s="144"/>
      <c r="L1203" s="144"/>
      <c r="M1203" s="144"/>
      <c r="N1203" s="144"/>
      <c r="O1203" s="144"/>
      <c r="S1203" s="144"/>
      <c r="T1203" s="144"/>
    </row>
    <row r="1204" spans="7:20">
      <c r="G1204" s="144"/>
      <c r="H1204" s="144"/>
      <c r="I1204" s="144"/>
      <c r="J1204" s="144"/>
      <c r="K1204" s="144"/>
      <c r="L1204" s="144"/>
      <c r="M1204" s="144"/>
      <c r="N1204" s="144"/>
      <c r="O1204" s="144"/>
      <c r="S1204" s="144"/>
      <c r="T1204" s="144"/>
    </row>
    <row r="1205" spans="7:20">
      <c r="G1205" s="144"/>
      <c r="H1205" s="144"/>
      <c r="I1205" s="144"/>
      <c r="J1205" s="144"/>
      <c r="K1205" s="144"/>
      <c r="L1205" s="144"/>
      <c r="M1205" s="144"/>
      <c r="N1205" s="144"/>
      <c r="O1205" s="144"/>
      <c r="S1205" s="144"/>
      <c r="T1205" s="144"/>
    </row>
    <row r="1206" spans="7:20">
      <c r="G1206" s="144"/>
      <c r="H1206" s="144"/>
      <c r="I1206" s="144"/>
      <c r="J1206" s="144"/>
      <c r="K1206" s="144"/>
      <c r="L1206" s="144"/>
      <c r="M1206" s="144"/>
      <c r="N1206" s="144"/>
      <c r="O1206" s="144"/>
      <c r="S1206" s="144"/>
      <c r="T1206" s="144"/>
    </row>
    <row r="1207" spans="7:20">
      <c r="G1207" s="144"/>
      <c r="H1207" s="144"/>
      <c r="I1207" s="144"/>
      <c r="J1207" s="144"/>
      <c r="K1207" s="144"/>
      <c r="L1207" s="144"/>
      <c r="M1207" s="144"/>
      <c r="N1207" s="144"/>
      <c r="O1207" s="144"/>
      <c r="S1207" s="144"/>
      <c r="T1207" s="144"/>
    </row>
    <row r="1208" spans="7:20">
      <c r="G1208" s="144"/>
      <c r="H1208" s="144"/>
      <c r="I1208" s="144"/>
      <c r="J1208" s="144"/>
      <c r="K1208" s="144"/>
      <c r="L1208" s="144"/>
      <c r="M1208" s="144"/>
      <c r="N1208" s="144"/>
      <c r="O1208" s="144"/>
      <c r="S1208" s="144"/>
      <c r="T1208" s="144"/>
    </row>
    <row r="1209" spans="7:20">
      <c r="G1209" s="144"/>
      <c r="H1209" s="144"/>
      <c r="I1209" s="144"/>
      <c r="J1209" s="144"/>
      <c r="K1209" s="144"/>
      <c r="L1209" s="144"/>
      <c r="M1209" s="144"/>
      <c r="N1209" s="144"/>
      <c r="O1209" s="144"/>
      <c r="S1209" s="144"/>
      <c r="T1209" s="144"/>
    </row>
    <row r="1210" spans="7:20">
      <c r="G1210" s="144"/>
      <c r="H1210" s="144"/>
      <c r="I1210" s="144"/>
      <c r="J1210" s="144"/>
      <c r="K1210" s="144"/>
      <c r="L1210" s="144"/>
      <c r="M1210" s="144"/>
      <c r="N1210" s="144"/>
      <c r="O1210" s="144"/>
      <c r="S1210" s="144"/>
      <c r="T1210" s="144"/>
    </row>
    <row r="1211" spans="7:20">
      <c r="G1211" s="144"/>
      <c r="H1211" s="144"/>
      <c r="I1211" s="144"/>
      <c r="J1211" s="144"/>
      <c r="K1211" s="144"/>
      <c r="L1211" s="144"/>
      <c r="M1211" s="144"/>
      <c r="N1211" s="144"/>
      <c r="O1211" s="144"/>
      <c r="S1211" s="144"/>
      <c r="T1211" s="144"/>
    </row>
    <row r="1212" spans="7:20">
      <c r="G1212" s="144"/>
      <c r="H1212" s="144"/>
      <c r="I1212" s="144"/>
      <c r="J1212" s="144"/>
      <c r="K1212" s="144"/>
      <c r="L1212" s="144"/>
      <c r="M1212" s="144"/>
      <c r="N1212" s="144"/>
      <c r="O1212" s="144"/>
      <c r="S1212" s="144"/>
      <c r="T1212" s="144"/>
    </row>
    <row r="1213" spans="7:20">
      <c r="G1213" s="144"/>
      <c r="H1213" s="144"/>
      <c r="I1213" s="144"/>
      <c r="J1213" s="144"/>
      <c r="K1213" s="144"/>
      <c r="L1213" s="144"/>
      <c r="M1213" s="144"/>
      <c r="N1213" s="144"/>
      <c r="O1213" s="144"/>
      <c r="S1213" s="144"/>
      <c r="T1213" s="144"/>
    </row>
    <row r="1214" spans="7:20">
      <c r="G1214" s="144"/>
      <c r="H1214" s="144"/>
      <c r="I1214" s="144"/>
      <c r="J1214" s="144"/>
      <c r="K1214" s="144"/>
      <c r="L1214" s="144"/>
      <c r="M1214" s="144"/>
      <c r="N1214" s="144"/>
      <c r="O1214" s="144"/>
      <c r="S1214" s="144"/>
      <c r="T1214" s="144"/>
    </row>
    <row r="1215" spans="7:20">
      <c r="G1215" s="144"/>
      <c r="H1215" s="144"/>
      <c r="I1215" s="144"/>
      <c r="J1215" s="144"/>
      <c r="K1215" s="144"/>
      <c r="L1215" s="144"/>
      <c r="M1215" s="144"/>
      <c r="N1215" s="144"/>
      <c r="O1215" s="144"/>
      <c r="S1215" s="144"/>
      <c r="T1215" s="144"/>
    </row>
    <row r="1216" spans="7:20">
      <c r="G1216" s="144"/>
      <c r="H1216" s="144"/>
      <c r="I1216" s="144"/>
      <c r="J1216" s="144"/>
      <c r="K1216" s="144"/>
      <c r="L1216" s="144"/>
      <c r="M1216" s="144"/>
      <c r="N1216" s="144"/>
      <c r="O1216" s="144"/>
      <c r="S1216" s="144"/>
      <c r="T1216" s="144"/>
    </row>
    <row r="1217" spans="7:20">
      <c r="G1217" s="144"/>
      <c r="H1217" s="144"/>
      <c r="I1217" s="144"/>
      <c r="J1217" s="144"/>
      <c r="K1217" s="144"/>
      <c r="L1217" s="144"/>
      <c r="M1217" s="144"/>
      <c r="N1217" s="144"/>
      <c r="O1217" s="144"/>
      <c r="S1217" s="144"/>
      <c r="T1217" s="144"/>
    </row>
    <row r="1218" spans="7:20">
      <c r="G1218" s="144"/>
      <c r="H1218" s="144"/>
      <c r="I1218" s="144"/>
      <c r="J1218" s="144"/>
      <c r="K1218" s="144"/>
      <c r="L1218" s="144"/>
      <c r="M1218" s="144"/>
      <c r="N1218" s="144"/>
      <c r="O1218" s="144"/>
      <c r="S1218" s="144"/>
      <c r="T1218" s="144"/>
    </row>
    <row r="1219" spans="7:20">
      <c r="G1219" s="144"/>
      <c r="H1219" s="144"/>
      <c r="I1219" s="144"/>
      <c r="J1219" s="144"/>
      <c r="K1219" s="144"/>
      <c r="L1219" s="144"/>
      <c r="M1219" s="144"/>
      <c r="N1219" s="144"/>
      <c r="O1219" s="144"/>
      <c r="S1219" s="144"/>
      <c r="T1219" s="144"/>
    </row>
    <row r="1220" spans="7:20">
      <c r="G1220" s="144"/>
      <c r="H1220" s="144"/>
      <c r="I1220" s="144"/>
      <c r="J1220" s="144"/>
      <c r="K1220" s="144"/>
      <c r="L1220" s="144"/>
      <c r="M1220" s="144"/>
      <c r="N1220" s="144"/>
      <c r="O1220" s="144"/>
      <c r="S1220" s="144"/>
      <c r="T1220" s="144"/>
    </row>
    <row r="1221" spans="7:20">
      <c r="G1221" s="144"/>
      <c r="H1221" s="144"/>
      <c r="I1221" s="144"/>
      <c r="J1221" s="144"/>
      <c r="K1221" s="144"/>
      <c r="L1221" s="144"/>
      <c r="M1221" s="144"/>
      <c r="N1221" s="144"/>
      <c r="O1221" s="144"/>
      <c r="S1221" s="144"/>
      <c r="T1221" s="144"/>
    </row>
    <row r="1222" spans="7:20">
      <c r="G1222" s="144"/>
      <c r="H1222" s="144"/>
      <c r="I1222" s="144"/>
      <c r="J1222" s="144"/>
      <c r="K1222" s="144"/>
      <c r="L1222" s="144"/>
      <c r="M1222" s="144"/>
      <c r="N1222" s="144"/>
      <c r="O1222" s="144"/>
      <c r="S1222" s="144"/>
      <c r="T1222" s="144"/>
    </row>
    <row r="1223" spans="7:20">
      <c r="G1223" s="144"/>
      <c r="H1223" s="144"/>
      <c r="I1223" s="144"/>
      <c r="J1223" s="144"/>
      <c r="K1223" s="144"/>
      <c r="L1223" s="144"/>
      <c r="M1223" s="144"/>
      <c r="N1223" s="144"/>
      <c r="O1223" s="144"/>
      <c r="S1223" s="144"/>
      <c r="T1223" s="144"/>
    </row>
    <row r="1224" spans="7:20">
      <c r="G1224" s="144"/>
      <c r="H1224" s="144"/>
      <c r="I1224" s="144"/>
      <c r="J1224" s="144"/>
      <c r="K1224" s="144"/>
      <c r="L1224" s="144"/>
      <c r="M1224" s="144"/>
      <c r="N1224" s="144"/>
      <c r="O1224" s="144"/>
      <c r="S1224" s="144"/>
      <c r="T1224" s="144"/>
    </row>
    <row r="1225" spans="7:20">
      <c r="G1225" s="144"/>
      <c r="H1225" s="144"/>
      <c r="I1225" s="144"/>
      <c r="J1225" s="144"/>
      <c r="K1225" s="144"/>
      <c r="L1225" s="144"/>
      <c r="M1225" s="144"/>
      <c r="N1225" s="144"/>
      <c r="O1225" s="144"/>
      <c r="S1225" s="144"/>
      <c r="T1225" s="144"/>
    </row>
    <row r="1226" spans="7:20">
      <c r="G1226" s="144"/>
      <c r="H1226" s="144"/>
      <c r="I1226" s="144"/>
      <c r="J1226" s="144"/>
      <c r="K1226" s="144"/>
      <c r="L1226" s="144"/>
      <c r="M1226" s="144"/>
      <c r="N1226" s="144"/>
      <c r="O1226" s="144"/>
      <c r="S1226" s="144"/>
      <c r="T1226" s="144"/>
    </row>
    <row r="1227" spans="7:20">
      <c r="G1227" s="144"/>
      <c r="H1227" s="144"/>
      <c r="I1227" s="144"/>
      <c r="J1227" s="144"/>
      <c r="K1227" s="144"/>
      <c r="L1227" s="144"/>
      <c r="M1227" s="144"/>
      <c r="N1227" s="144"/>
      <c r="O1227" s="144"/>
      <c r="S1227" s="144"/>
      <c r="T1227" s="144"/>
    </row>
    <row r="1228" spans="7:20">
      <c r="G1228" s="144"/>
      <c r="H1228" s="144"/>
      <c r="I1228" s="144"/>
      <c r="J1228" s="144"/>
      <c r="K1228" s="144"/>
      <c r="L1228" s="144"/>
      <c r="M1228" s="144"/>
      <c r="N1228" s="144"/>
      <c r="O1228" s="144"/>
      <c r="S1228" s="144"/>
      <c r="T1228" s="144"/>
    </row>
    <row r="1229" spans="7:20">
      <c r="G1229" s="144"/>
      <c r="H1229" s="144"/>
      <c r="I1229" s="144"/>
      <c r="J1229" s="144"/>
      <c r="K1229" s="144"/>
      <c r="L1229" s="144"/>
      <c r="M1229" s="144"/>
      <c r="N1229" s="144"/>
      <c r="O1229" s="144"/>
      <c r="S1229" s="144"/>
      <c r="T1229" s="144"/>
    </row>
    <row r="1230" spans="7:20">
      <c r="G1230" s="144"/>
      <c r="H1230" s="144"/>
      <c r="I1230" s="144"/>
      <c r="J1230" s="144"/>
      <c r="K1230" s="144"/>
      <c r="L1230" s="144"/>
      <c r="M1230" s="144"/>
      <c r="N1230" s="144"/>
      <c r="O1230" s="144"/>
      <c r="S1230" s="144"/>
      <c r="T1230" s="144"/>
    </row>
    <row r="1231" spans="7:20">
      <c r="G1231" s="144"/>
      <c r="H1231" s="144"/>
      <c r="I1231" s="144"/>
      <c r="J1231" s="144"/>
      <c r="K1231" s="144"/>
      <c r="L1231" s="144"/>
      <c r="M1231" s="144"/>
      <c r="N1231" s="144"/>
      <c r="O1231" s="144"/>
      <c r="S1231" s="144"/>
      <c r="T1231" s="144"/>
    </row>
    <row r="1232" spans="7:20">
      <c r="G1232" s="144"/>
      <c r="H1232" s="144"/>
      <c r="I1232" s="144"/>
      <c r="J1232" s="144"/>
      <c r="K1232" s="144"/>
      <c r="L1232" s="144"/>
      <c r="M1232" s="144"/>
      <c r="N1232" s="144"/>
      <c r="O1232" s="144"/>
      <c r="S1232" s="144"/>
      <c r="T1232" s="144"/>
    </row>
    <row r="1233" spans="7:20">
      <c r="G1233" s="144"/>
      <c r="H1233" s="144"/>
      <c r="I1233" s="144"/>
      <c r="J1233" s="144"/>
      <c r="K1233" s="144"/>
      <c r="L1233" s="144"/>
      <c r="M1233" s="144"/>
      <c r="N1233" s="144"/>
      <c r="O1233" s="144"/>
      <c r="S1233" s="144"/>
      <c r="T1233" s="144"/>
    </row>
    <row r="1234" spans="7:20">
      <c r="G1234" s="144"/>
      <c r="H1234" s="144"/>
      <c r="I1234" s="144"/>
      <c r="J1234" s="144"/>
      <c r="K1234" s="144"/>
      <c r="L1234" s="144"/>
      <c r="M1234" s="144"/>
      <c r="N1234" s="144"/>
      <c r="O1234" s="144"/>
      <c r="S1234" s="144"/>
      <c r="T1234" s="144"/>
    </row>
    <row r="1235" spans="7:20">
      <c r="G1235" s="144"/>
      <c r="H1235" s="144"/>
      <c r="I1235" s="144"/>
      <c r="J1235" s="144"/>
      <c r="K1235" s="144"/>
      <c r="L1235" s="144"/>
      <c r="M1235" s="144"/>
      <c r="N1235" s="144"/>
      <c r="O1235" s="144"/>
      <c r="S1235" s="144"/>
      <c r="T1235" s="144"/>
    </row>
    <row r="1236" spans="7:20">
      <c r="G1236" s="144"/>
      <c r="H1236" s="144"/>
      <c r="I1236" s="144"/>
      <c r="J1236" s="144"/>
      <c r="K1236" s="144"/>
      <c r="L1236" s="144"/>
      <c r="M1236" s="144"/>
      <c r="N1236" s="144"/>
      <c r="O1236" s="144"/>
      <c r="S1236" s="144"/>
      <c r="T1236" s="144"/>
    </row>
    <row r="1237" spans="7:20">
      <c r="G1237" s="144"/>
      <c r="H1237" s="144"/>
      <c r="I1237" s="144"/>
      <c r="J1237" s="144"/>
      <c r="K1237" s="144"/>
      <c r="L1237" s="144"/>
      <c r="M1237" s="144"/>
      <c r="N1237" s="144"/>
      <c r="O1237" s="144"/>
      <c r="S1237" s="144"/>
      <c r="T1237" s="144"/>
    </row>
    <row r="1238" spans="7:20">
      <c r="G1238" s="144"/>
      <c r="H1238" s="144"/>
      <c r="I1238" s="144"/>
      <c r="J1238" s="144"/>
      <c r="K1238" s="144"/>
      <c r="L1238" s="144"/>
      <c r="M1238" s="144"/>
      <c r="N1238" s="144"/>
      <c r="O1238" s="144"/>
      <c r="S1238" s="144"/>
      <c r="T1238" s="144"/>
    </row>
    <row r="1239" spans="7:20">
      <c r="G1239" s="144"/>
      <c r="H1239" s="144"/>
      <c r="I1239" s="144"/>
      <c r="J1239" s="144"/>
      <c r="K1239" s="144"/>
      <c r="L1239" s="144"/>
      <c r="M1239" s="144"/>
      <c r="N1239" s="144"/>
      <c r="O1239" s="144"/>
      <c r="S1239" s="144"/>
      <c r="T1239" s="144"/>
    </row>
    <row r="1240" spans="7:20">
      <c r="G1240" s="144"/>
      <c r="H1240" s="144"/>
      <c r="I1240" s="144"/>
      <c r="J1240" s="144"/>
      <c r="K1240" s="144"/>
      <c r="L1240" s="144"/>
      <c r="M1240" s="144"/>
      <c r="N1240" s="144"/>
      <c r="O1240" s="144"/>
      <c r="S1240" s="144"/>
      <c r="T1240" s="144"/>
    </row>
    <row r="1241" spans="7:20">
      <c r="G1241" s="144"/>
      <c r="H1241" s="144"/>
      <c r="I1241" s="144"/>
      <c r="J1241" s="144"/>
      <c r="K1241" s="144"/>
      <c r="L1241" s="144"/>
      <c r="M1241" s="144"/>
      <c r="N1241" s="144"/>
      <c r="O1241" s="144"/>
      <c r="S1241" s="144"/>
      <c r="T1241" s="144"/>
    </row>
    <row r="1242" spans="7:20">
      <c r="G1242" s="144"/>
      <c r="H1242" s="144"/>
      <c r="I1242" s="144"/>
      <c r="J1242" s="144"/>
      <c r="K1242" s="144"/>
      <c r="L1242" s="144"/>
      <c r="M1242" s="144"/>
      <c r="N1242" s="144"/>
      <c r="O1242" s="144"/>
      <c r="S1242" s="144"/>
      <c r="T1242" s="144"/>
    </row>
    <row r="1243" spans="7:20">
      <c r="G1243" s="144"/>
      <c r="H1243" s="144"/>
      <c r="I1243" s="144"/>
      <c r="J1243" s="144"/>
      <c r="K1243" s="144"/>
      <c r="L1243" s="144"/>
      <c r="M1243" s="144"/>
      <c r="N1243" s="144"/>
      <c r="O1243" s="144"/>
      <c r="S1243" s="144"/>
      <c r="T1243" s="144"/>
    </row>
    <row r="1244" spans="7:20">
      <c r="G1244" s="144"/>
      <c r="H1244" s="144"/>
      <c r="I1244" s="144"/>
      <c r="J1244" s="144"/>
      <c r="K1244" s="144"/>
      <c r="L1244" s="144"/>
      <c r="M1244" s="144"/>
      <c r="N1244" s="144"/>
      <c r="O1244" s="144"/>
      <c r="S1244" s="144"/>
      <c r="T1244" s="144"/>
    </row>
    <row r="1245" spans="7:20">
      <c r="G1245" s="144"/>
      <c r="H1245" s="144"/>
      <c r="I1245" s="144"/>
      <c r="J1245" s="144"/>
      <c r="K1245" s="144"/>
      <c r="L1245" s="144"/>
      <c r="M1245" s="144"/>
      <c r="N1245" s="144"/>
      <c r="O1245" s="144"/>
      <c r="S1245" s="144"/>
      <c r="T1245" s="144"/>
    </row>
    <row r="1246" spans="7:20">
      <c r="G1246" s="144"/>
      <c r="H1246" s="144"/>
      <c r="I1246" s="144"/>
      <c r="J1246" s="144"/>
      <c r="K1246" s="144"/>
      <c r="L1246" s="144"/>
      <c r="M1246" s="144"/>
      <c r="N1246" s="144"/>
      <c r="O1246" s="144"/>
      <c r="S1246" s="144"/>
      <c r="T1246" s="144"/>
    </row>
    <row r="1247" spans="7:20">
      <c r="G1247" s="144"/>
      <c r="H1247" s="144"/>
      <c r="I1247" s="144"/>
      <c r="J1247" s="144"/>
      <c r="K1247" s="144"/>
      <c r="L1247" s="144"/>
      <c r="M1247" s="144"/>
      <c r="N1247" s="144"/>
      <c r="O1247" s="144"/>
      <c r="S1247" s="144"/>
      <c r="T1247" s="144"/>
    </row>
    <row r="1248" spans="7:20">
      <c r="G1248" s="144"/>
      <c r="H1248" s="144"/>
      <c r="I1248" s="144"/>
      <c r="J1248" s="144"/>
      <c r="K1248" s="144"/>
      <c r="L1248" s="144"/>
      <c r="M1248" s="144"/>
      <c r="N1248" s="144"/>
      <c r="O1248" s="144"/>
      <c r="S1248" s="144"/>
      <c r="T1248" s="144"/>
    </row>
    <row r="1249" spans="7:20">
      <c r="G1249" s="144"/>
      <c r="H1249" s="144"/>
      <c r="I1249" s="144"/>
      <c r="J1249" s="144"/>
      <c r="K1249" s="144"/>
      <c r="L1249" s="144"/>
      <c r="M1249" s="144"/>
      <c r="N1249" s="144"/>
      <c r="O1249" s="144"/>
      <c r="S1249" s="144"/>
      <c r="T1249" s="144"/>
    </row>
    <row r="1250" spans="7:20">
      <c r="G1250" s="144"/>
      <c r="H1250" s="144"/>
      <c r="I1250" s="144"/>
      <c r="J1250" s="144"/>
      <c r="K1250" s="144"/>
      <c r="L1250" s="144"/>
      <c r="M1250" s="144"/>
      <c r="N1250" s="144"/>
      <c r="O1250" s="144"/>
      <c r="S1250" s="144"/>
      <c r="T1250" s="144"/>
    </row>
    <row r="1251" spans="7:20">
      <c r="G1251" s="144"/>
      <c r="H1251" s="144"/>
      <c r="I1251" s="144"/>
      <c r="J1251" s="144"/>
      <c r="K1251" s="144"/>
      <c r="L1251" s="144"/>
      <c r="M1251" s="144"/>
      <c r="N1251" s="144"/>
      <c r="O1251" s="144"/>
      <c r="S1251" s="144"/>
      <c r="T1251" s="144"/>
    </row>
    <row r="1252" spans="7:20">
      <c r="G1252" s="144"/>
      <c r="H1252" s="144"/>
      <c r="I1252" s="144"/>
      <c r="J1252" s="144"/>
      <c r="K1252" s="144"/>
      <c r="L1252" s="144"/>
      <c r="M1252" s="144"/>
      <c r="N1252" s="144"/>
      <c r="O1252" s="144"/>
      <c r="S1252" s="144"/>
      <c r="T1252" s="144"/>
    </row>
    <row r="1253" spans="7:20">
      <c r="G1253" s="144"/>
      <c r="H1253" s="144"/>
      <c r="I1253" s="144"/>
      <c r="J1253" s="144"/>
      <c r="K1253" s="144"/>
      <c r="L1253" s="144"/>
      <c r="M1253" s="144"/>
      <c r="N1253" s="144"/>
      <c r="O1253" s="144"/>
      <c r="S1253" s="144"/>
      <c r="T1253" s="144"/>
    </row>
    <row r="1254" spans="7:20">
      <c r="G1254" s="144"/>
      <c r="H1254" s="144"/>
      <c r="I1254" s="144"/>
      <c r="J1254" s="144"/>
      <c r="K1254" s="144"/>
      <c r="L1254" s="144"/>
      <c r="M1254" s="144"/>
      <c r="N1254" s="144"/>
      <c r="O1254" s="144"/>
      <c r="S1254" s="144"/>
      <c r="T1254" s="144"/>
    </row>
    <row r="1255" spans="7:20">
      <c r="G1255" s="144"/>
      <c r="H1255" s="144"/>
      <c r="I1255" s="144"/>
      <c r="J1255" s="144"/>
      <c r="K1255" s="144"/>
      <c r="L1255" s="144"/>
      <c r="M1255" s="144"/>
      <c r="N1255" s="144"/>
      <c r="O1255" s="144"/>
      <c r="S1255" s="144"/>
      <c r="T1255" s="144"/>
    </row>
    <row r="1256" spans="7:20">
      <c r="G1256" s="144"/>
      <c r="H1256" s="144"/>
      <c r="I1256" s="144"/>
      <c r="J1256" s="144"/>
      <c r="K1256" s="144"/>
      <c r="L1256" s="144"/>
      <c r="M1256" s="144"/>
      <c r="N1256" s="144"/>
      <c r="O1256" s="144"/>
      <c r="S1256" s="144"/>
      <c r="T1256" s="144"/>
    </row>
    <row r="1257" spans="7:20">
      <c r="G1257" s="144"/>
      <c r="H1257" s="144"/>
      <c r="I1257" s="144"/>
      <c r="J1257" s="144"/>
      <c r="K1257" s="144"/>
      <c r="L1257" s="144"/>
      <c r="M1257" s="144"/>
      <c r="N1257" s="144"/>
      <c r="O1257" s="144"/>
      <c r="S1257" s="144"/>
      <c r="T1257" s="144"/>
    </row>
    <row r="1258" spans="7:20">
      <c r="G1258" s="144"/>
      <c r="H1258" s="144"/>
      <c r="I1258" s="144"/>
      <c r="J1258" s="144"/>
      <c r="K1258" s="144"/>
      <c r="L1258" s="144"/>
      <c r="M1258" s="144"/>
      <c r="N1258" s="144"/>
      <c r="O1258" s="144"/>
      <c r="S1258" s="144"/>
      <c r="T1258" s="144"/>
    </row>
    <row r="1259" spans="7:20">
      <c r="G1259" s="144"/>
      <c r="H1259" s="144"/>
      <c r="I1259" s="144"/>
      <c r="J1259" s="144"/>
      <c r="K1259" s="144"/>
      <c r="L1259" s="144"/>
      <c r="M1259" s="144"/>
      <c r="N1259" s="144"/>
      <c r="O1259" s="144"/>
      <c r="S1259" s="144"/>
      <c r="T1259" s="144"/>
    </row>
    <row r="1260" spans="7:20">
      <c r="G1260" s="144"/>
      <c r="H1260" s="144"/>
      <c r="I1260" s="144"/>
      <c r="J1260" s="144"/>
      <c r="K1260" s="144"/>
      <c r="L1260" s="144"/>
      <c r="M1260" s="144"/>
      <c r="N1260" s="144"/>
      <c r="O1260" s="144"/>
      <c r="S1260" s="144"/>
      <c r="T1260" s="144"/>
    </row>
    <row r="1261" spans="7:20">
      <c r="G1261" s="144"/>
      <c r="H1261" s="144"/>
      <c r="I1261" s="144"/>
      <c r="J1261" s="144"/>
      <c r="K1261" s="144"/>
      <c r="L1261" s="144"/>
      <c r="M1261" s="144"/>
      <c r="N1261" s="144"/>
      <c r="O1261" s="144"/>
      <c r="S1261" s="144"/>
      <c r="T1261" s="144"/>
    </row>
    <row r="1262" spans="7:20">
      <c r="G1262" s="144"/>
      <c r="H1262" s="144"/>
      <c r="I1262" s="144"/>
      <c r="J1262" s="144"/>
      <c r="K1262" s="144"/>
      <c r="L1262" s="144"/>
      <c r="M1262" s="144"/>
      <c r="N1262" s="144"/>
      <c r="O1262" s="144"/>
      <c r="S1262" s="144"/>
      <c r="T1262" s="144"/>
    </row>
    <row r="1263" spans="7:20">
      <c r="G1263" s="144"/>
      <c r="H1263" s="144"/>
      <c r="I1263" s="144"/>
      <c r="J1263" s="144"/>
      <c r="K1263" s="144"/>
      <c r="L1263" s="144"/>
      <c r="M1263" s="144"/>
      <c r="N1263" s="144"/>
      <c r="O1263" s="144"/>
      <c r="S1263" s="144"/>
      <c r="T1263" s="144"/>
    </row>
    <row r="1264" spans="7:20">
      <c r="G1264" s="144"/>
      <c r="H1264" s="144"/>
      <c r="I1264" s="144"/>
      <c r="J1264" s="144"/>
      <c r="K1264" s="144"/>
      <c r="L1264" s="144"/>
      <c r="M1264" s="144"/>
      <c r="N1264" s="144"/>
      <c r="O1264" s="144"/>
      <c r="S1264" s="144"/>
      <c r="T1264" s="144"/>
    </row>
    <row r="1265" spans="7:20">
      <c r="G1265" s="144"/>
      <c r="H1265" s="144"/>
      <c r="I1265" s="144"/>
      <c r="J1265" s="144"/>
      <c r="K1265" s="144"/>
      <c r="L1265" s="144"/>
      <c r="M1265" s="144"/>
      <c r="N1265" s="144"/>
      <c r="O1265" s="144"/>
      <c r="S1265" s="144"/>
      <c r="T1265" s="144"/>
    </row>
    <row r="1266" spans="7:20">
      <c r="G1266" s="144"/>
      <c r="H1266" s="144"/>
      <c r="I1266" s="144"/>
      <c r="J1266" s="144"/>
      <c r="K1266" s="144"/>
      <c r="L1266" s="144"/>
      <c r="M1266" s="144"/>
      <c r="N1266" s="144"/>
      <c r="O1266" s="144"/>
      <c r="S1266" s="144"/>
      <c r="T1266" s="144"/>
    </row>
    <row r="1267" spans="7:20">
      <c r="G1267" s="144"/>
      <c r="H1267" s="144"/>
      <c r="I1267" s="144"/>
      <c r="J1267" s="144"/>
      <c r="K1267" s="144"/>
      <c r="L1267" s="144"/>
      <c r="M1267" s="144"/>
      <c r="N1267" s="144"/>
      <c r="O1267" s="144"/>
      <c r="S1267" s="144"/>
      <c r="T1267" s="144"/>
    </row>
    <row r="1268" spans="7:20">
      <c r="G1268" s="144"/>
      <c r="H1268" s="144"/>
      <c r="I1268" s="144"/>
      <c r="J1268" s="144"/>
      <c r="K1268" s="144"/>
      <c r="L1268" s="144"/>
      <c r="M1268" s="144"/>
      <c r="N1268" s="144"/>
      <c r="O1268" s="144"/>
      <c r="S1268" s="144"/>
      <c r="T1268" s="144"/>
    </row>
    <row r="1269" spans="7:20">
      <c r="G1269" s="144"/>
      <c r="H1269" s="144"/>
      <c r="I1269" s="144"/>
      <c r="J1269" s="144"/>
      <c r="K1269" s="144"/>
      <c r="L1269" s="144"/>
      <c r="M1269" s="144"/>
      <c r="N1269" s="144"/>
      <c r="O1269" s="144"/>
      <c r="S1269" s="144"/>
      <c r="T1269" s="144"/>
    </row>
    <row r="1270" spans="7:20">
      <c r="G1270" s="144"/>
      <c r="H1270" s="144"/>
      <c r="I1270" s="144"/>
      <c r="J1270" s="144"/>
      <c r="K1270" s="144"/>
      <c r="L1270" s="144"/>
      <c r="M1270" s="144"/>
      <c r="N1270" s="144"/>
      <c r="O1270" s="144"/>
      <c r="S1270" s="144"/>
      <c r="T1270" s="144"/>
    </row>
    <row r="1271" spans="7:20">
      <c r="G1271" s="144"/>
      <c r="H1271" s="144"/>
      <c r="I1271" s="144"/>
      <c r="J1271" s="144"/>
      <c r="K1271" s="144"/>
      <c r="L1271" s="144"/>
      <c r="M1271" s="144"/>
      <c r="N1271" s="144"/>
      <c r="O1271" s="144"/>
      <c r="S1271" s="144"/>
      <c r="T1271" s="144"/>
    </row>
    <row r="1272" spans="7:20">
      <c r="G1272" s="144"/>
      <c r="H1272" s="144"/>
      <c r="I1272" s="144"/>
      <c r="J1272" s="144"/>
      <c r="K1272" s="144"/>
      <c r="L1272" s="144"/>
      <c r="M1272" s="144"/>
      <c r="N1272" s="144"/>
      <c r="O1272" s="144"/>
      <c r="S1272" s="144"/>
      <c r="T1272" s="144"/>
    </row>
    <row r="1273" spans="7:20">
      <c r="G1273" s="144"/>
      <c r="H1273" s="144"/>
      <c r="I1273" s="144"/>
      <c r="J1273" s="144"/>
      <c r="K1273" s="144"/>
      <c r="L1273" s="144"/>
      <c r="M1273" s="144"/>
      <c r="N1273" s="144"/>
      <c r="O1273" s="144"/>
      <c r="S1273" s="144"/>
      <c r="T1273" s="144"/>
    </row>
    <row r="1274" spans="7:20">
      <c r="G1274" s="144"/>
      <c r="H1274" s="144"/>
      <c r="I1274" s="144"/>
      <c r="J1274" s="144"/>
      <c r="K1274" s="144"/>
      <c r="L1274" s="144"/>
      <c r="M1274" s="144"/>
      <c r="N1274" s="144"/>
      <c r="O1274" s="144"/>
      <c r="S1274" s="144"/>
      <c r="T1274" s="144"/>
    </row>
    <row r="1275" spans="7:20">
      <c r="G1275" s="144"/>
      <c r="H1275" s="144"/>
      <c r="I1275" s="144"/>
      <c r="J1275" s="144"/>
      <c r="K1275" s="144"/>
      <c r="L1275" s="144"/>
      <c r="M1275" s="144"/>
      <c r="N1275" s="144"/>
      <c r="O1275" s="144"/>
      <c r="S1275" s="144"/>
      <c r="T1275" s="144"/>
    </row>
    <row r="1276" spans="7:20">
      <c r="G1276" s="144"/>
      <c r="H1276" s="144"/>
      <c r="I1276" s="144"/>
      <c r="J1276" s="144"/>
      <c r="K1276" s="144"/>
      <c r="L1276" s="144"/>
      <c r="M1276" s="144"/>
      <c r="N1276" s="144"/>
      <c r="O1276" s="144"/>
      <c r="S1276" s="144"/>
      <c r="T1276" s="144"/>
    </row>
    <row r="1277" spans="7:20">
      <c r="G1277" s="144"/>
      <c r="H1277" s="144"/>
      <c r="I1277" s="144"/>
      <c r="J1277" s="144"/>
      <c r="K1277" s="144"/>
      <c r="L1277" s="144"/>
      <c r="M1277" s="144"/>
      <c r="N1277" s="144"/>
      <c r="O1277" s="144"/>
      <c r="S1277" s="144"/>
      <c r="T1277" s="144"/>
    </row>
    <row r="1278" spans="7:20">
      <c r="G1278" s="144"/>
      <c r="H1278" s="144"/>
      <c r="I1278" s="144"/>
      <c r="J1278" s="144"/>
      <c r="K1278" s="144"/>
      <c r="L1278" s="144"/>
      <c r="M1278" s="144"/>
      <c r="N1278" s="144"/>
      <c r="O1278" s="144"/>
      <c r="S1278" s="144"/>
      <c r="T1278" s="144"/>
    </row>
    <row r="1279" spans="7:20">
      <c r="G1279" s="144"/>
      <c r="H1279" s="144"/>
      <c r="I1279" s="144"/>
      <c r="J1279" s="144"/>
      <c r="K1279" s="144"/>
      <c r="L1279" s="144"/>
      <c r="M1279" s="144"/>
      <c r="N1279" s="144"/>
      <c r="O1279" s="144"/>
      <c r="S1279" s="144"/>
      <c r="T1279" s="144"/>
    </row>
    <row r="1280" spans="7:20">
      <c r="G1280" s="144"/>
      <c r="H1280" s="144"/>
      <c r="I1280" s="144"/>
      <c r="J1280" s="144"/>
      <c r="K1280" s="144"/>
      <c r="L1280" s="144"/>
      <c r="M1280" s="144"/>
      <c r="N1280" s="144"/>
      <c r="O1280" s="144"/>
      <c r="S1280" s="144"/>
      <c r="T1280" s="144"/>
    </row>
    <row r="1281" spans="7:20">
      <c r="G1281" s="144"/>
      <c r="H1281" s="144"/>
      <c r="I1281" s="144"/>
      <c r="J1281" s="144"/>
      <c r="K1281" s="144"/>
      <c r="L1281" s="144"/>
      <c r="M1281" s="144"/>
      <c r="N1281" s="144"/>
      <c r="O1281" s="144"/>
      <c r="S1281" s="144"/>
      <c r="T1281" s="144"/>
    </row>
    <row r="1282" spans="7:20">
      <c r="G1282" s="144"/>
      <c r="H1282" s="144"/>
      <c r="I1282" s="144"/>
      <c r="J1282" s="144"/>
      <c r="K1282" s="144"/>
      <c r="L1282" s="144"/>
      <c r="M1282" s="144"/>
      <c r="N1282" s="144"/>
      <c r="O1282" s="144"/>
      <c r="S1282" s="144"/>
      <c r="T1282" s="144"/>
    </row>
    <row r="1283" spans="7:20">
      <c r="G1283" s="144"/>
      <c r="H1283" s="144"/>
      <c r="I1283" s="144"/>
      <c r="J1283" s="144"/>
      <c r="K1283" s="144"/>
      <c r="L1283" s="144"/>
      <c r="M1283" s="144"/>
      <c r="N1283" s="144"/>
      <c r="O1283" s="144"/>
      <c r="S1283" s="144"/>
      <c r="T1283" s="144"/>
    </row>
    <row r="1284" spans="7:20">
      <c r="G1284" s="144"/>
      <c r="H1284" s="144"/>
      <c r="I1284" s="144"/>
      <c r="J1284" s="144"/>
      <c r="K1284" s="144"/>
      <c r="L1284" s="144"/>
      <c r="M1284" s="144"/>
      <c r="N1284" s="144"/>
      <c r="O1284" s="144"/>
      <c r="S1284" s="144"/>
      <c r="T1284" s="144"/>
    </row>
    <row r="1285" spans="7:20">
      <c r="G1285" s="144"/>
      <c r="H1285" s="144"/>
      <c r="I1285" s="144"/>
      <c r="J1285" s="144"/>
      <c r="K1285" s="144"/>
      <c r="L1285" s="144"/>
      <c r="M1285" s="144"/>
      <c r="N1285" s="144"/>
      <c r="O1285" s="144"/>
      <c r="S1285" s="144"/>
      <c r="T1285" s="144"/>
    </row>
    <row r="1286" spans="7:20">
      <c r="G1286" s="144"/>
      <c r="H1286" s="144"/>
      <c r="I1286" s="144"/>
      <c r="J1286" s="144"/>
      <c r="K1286" s="144"/>
      <c r="L1286" s="144"/>
      <c r="M1286" s="144"/>
      <c r="N1286" s="144"/>
      <c r="O1286" s="144"/>
      <c r="S1286" s="144"/>
      <c r="T1286" s="144"/>
    </row>
    <row r="1287" spans="7:20">
      <c r="G1287" s="144"/>
      <c r="H1287" s="144"/>
      <c r="I1287" s="144"/>
      <c r="J1287" s="144"/>
      <c r="K1287" s="144"/>
      <c r="L1287" s="144"/>
      <c r="M1287" s="144"/>
      <c r="N1287" s="144"/>
      <c r="O1287" s="144"/>
      <c r="S1287" s="144"/>
      <c r="T1287" s="144"/>
    </row>
    <row r="1288" spans="7:20">
      <c r="G1288" s="144"/>
      <c r="H1288" s="144"/>
      <c r="I1288" s="144"/>
      <c r="J1288" s="144"/>
      <c r="K1288" s="144"/>
      <c r="L1288" s="144"/>
      <c r="M1288" s="144"/>
      <c r="N1288" s="144"/>
      <c r="O1288" s="144"/>
      <c r="S1288" s="144"/>
      <c r="T1288" s="144"/>
    </row>
    <row r="1289" spans="7:20">
      <c r="G1289" s="144"/>
      <c r="H1289" s="144"/>
      <c r="I1289" s="144"/>
      <c r="J1289" s="144"/>
      <c r="K1289" s="144"/>
      <c r="L1289" s="144"/>
      <c r="M1289" s="144"/>
      <c r="N1289" s="144"/>
      <c r="O1289" s="144"/>
      <c r="S1289" s="144"/>
      <c r="T1289" s="144"/>
    </row>
    <row r="1290" spans="7:20">
      <c r="G1290" s="144"/>
      <c r="H1290" s="144"/>
      <c r="I1290" s="144"/>
      <c r="J1290" s="144"/>
      <c r="K1290" s="144"/>
      <c r="L1290" s="144"/>
      <c r="M1290" s="144"/>
      <c r="N1290" s="144"/>
      <c r="O1290" s="144"/>
      <c r="S1290" s="144"/>
      <c r="T1290" s="144"/>
    </row>
    <row r="1291" spans="7:20">
      <c r="G1291" s="144"/>
      <c r="H1291" s="144"/>
      <c r="I1291" s="144"/>
      <c r="J1291" s="144"/>
      <c r="K1291" s="144"/>
      <c r="L1291" s="144"/>
      <c r="M1291" s="144"/>
      <c r="N1291" s="144"/>
      <c r="O1291" s="144"/>
      <c r="S1291" s="144"/>
      <c r="T1291" s="144"/>
    </row>
    <row r="1292" spans="7:20">
      <c r="G1292" s="144"/>
      <c r="H1292" s="144"/>
      <c r="I1292" s="144"/>
      <c r="J1292" s="144"/>
      <c r="K1292" s="144"/>
      <c r="L1292" s="144"/>
      <c r="M1292" s="144"/>
      <c r="N1292" s="144"/>
      <c r="O1292" s="144"/>
      <c r="S1292" s="144"/>
      <c r="T1292" s="144"/>
    </row>
    <row r="1293" spans="7:20">
      <c r="G1293" s="144"/>
      <c r="H1293" s="144"/>
      <c r="I1293" s="144"/>
      <c r="J1293" s="144"/>
      <c r="K1293" s="144"/>
      <c r="L1293" s="144"/>
      <c r="M1293" s="144"/>
      <c r="N1293" s="144"/>
      <c r="O1293" s="144"/>
      <c r="S1293" s="144"/>
      <c r="T1293" s="144"/>
    </row>
    <row r="1294" spans="7:20">
      <c r="G1294" s="144"/>
      <c r="H1294" s="144"/>
      <c r="I1294" s="144"/>
      <c r="J1294" s="144"/>
      <c r="K1294" s="144"/>
      <c r="L1294" s="144"/>
      <c r="M1294" s="144"/>
      <c r="N1294" s="144"/>
      <c r="O1294" s="144"/>
      <c r="S1294" s="144"/>
      <c r="T1294" s="144"/>
    </row>
    <row r="1295" spans="7:20">
      <c r="G1295" s="144"/>
      <c r="H1295" s="144"/>
      <c r="I1295" s="144"/>
      <c r="J1295" s="144"/>
      <c r="K1295" s="144"/>
      <c r="L1295" s="144"/>
      <c r="M1295" s="144"/>
      <c r="N1295" s="144"/>
      <c r="O1295" s="144"/>
      <c r="S1295" s="144"/>
      <c r="T1295" s="144"/>
    </row>
    <row r="1296" spans="7:20">
      <c r="G1296" s="144"/>
      <c r="H1296" s="144"/>
      <c r="I1296" s="144"/>
      <c r="J1296" s="144"/>
      <c r="K1296" s="144"/>
      <c r="L1296" s="144"/>
      <c r="M1296" s="144"/>
      <c r="N1296" s="144"/>
      <c r="O1296" s="144"/>
      <c r="S1296" s="144"/>
      <c r="T1296" s="144"/>
    </row>
    <row r="1297" spans="7:20">
      <c r="G1297" s="144"/>
      <c r="H1297" s="144"/>
      <c r="I1297" s="144"/>
      <c r="J1297" s="144"/>
      <c r="K1297" s="144"/>
      <c r="L1297" s="144"/>
      <c r="M1297" s="144"/>
      <c r="N1297" s="144"/>
      <c r="O1297" s="144"/>
      <c r="S1297" s="144"/>
      <c r="T1297" s="144"/>
    </row>
    <row r="1298" spans="7:20">
      <c r="G1298" s="144"/>
      <c r="H1298" s="144"/>
      <c r="I1298" s="144"/>
      <c r="J1298" s="144"/>
      <c r="K1298" s="144"/>
      <c r="L1298" s="144"/>
      <c r="M1298" s="144"/>
      <c r="N1298" s="144"/>
      <c r="O1298" s="144"/>
      <c r="S1298" s="144"/>
      <c r="T1298" s="144"/>
    </row>
    <row r="1299" spans="7:20">
      <c r="G1299" s="144"/>
      <c r="H1299" s="144"/>
      <c r="I1299" s="144"/>
      <c r="J1299" s="144"/>
      <c r="K1299" s="144"/>
      <c r="L1299" s="144"/>
      <c r="M1299" s="144"/>
      <c r="N1299" s="144"/>
      <c r="O1299" s="144"/>
      <c r="S1299" s="144"/>
      <c r="T1299" s="144"/>
    </row>
    <row r="1300" spans="7:20">
      <c r="G1300" s="144"/>
      <c r="H1300" s="144"/>
      <c r="I1300" s="144"/>
      <c r="J1300" s="144"/>
      <c r="K1300" s="144"/>
      <c r="L1300" s="144"/>
      <c r="M1300" s="144"/>
      <c r="N1300" s="144"/>
      <c r="O1300" s="144"/>
      <c r="S1300" s="144"/>
      <c r="T1300" s="144"/>
    </row>
    <row r="1301" spans="7:20">
      <c r="G1301" s="144"/>
      <c r="H1301" s="144"/>
      <c r="I1301" s="144"/>
      <c r="J1301" s="144"/>
      <c r="K1301" s="144"/>
      <c r="L1301" s="144"/>
      <c r="M1301" s="144"/>
      <c r="N1301" s="144"/>
      <c r="O1301" s="144"/>
      <c r="S1301" s="144"/>
      <c r="T1301" s="144"/>
    </row>
    <row r="1302" spans="7:20">
      <c r="G1302" s="144"/>
      <c r="H1302" s="144"/>
      <c r="I1302" s="144"/>
      <c r="J1302" s="144"/>
      <c r="K1302" s="144"/>
      <c r="L1302" s="144"/>
      <c r="M1302" s="144"/>
      <c r="N1302" s="144"/>
      <c r="O1302" s="144"/>
      <c r="S1302" s="144"/>
      <c r="T1302" s="144"/>
    </row>
    <row r="1303" spans="7:20">
      <c r="G1303" s="144"/>
      <c r="H1303" s="144"/>
      <c r="I1303" s="144"/>
      <c r="J1303" s="144"/>
      <c r="K1303" s="144"/>
      <c r="L1303" s="144"/>
      <c r="M1303" s="144"/>
      <c r="N1303" s="144"/>
      <c r="O1303" s="144"/>
      <c r="S1303" s="144"/>
      <c r="T1303" s="144"/>
    </row>
    <row r="1304" spans="7:20">
      <c r="G1304" s="144"/>
      <c r="H1304" s="144"/>
      <c r="I1304" s="144"/>
      <c r="J1304" s="144"/>
      <c r="K1304" s="144"/>
      <c r="L1304" s="144"/>
      <c r="M1304" s="144"/>
      <c r="N1304" s="144"/>
      <c r="O1304" s="144"/>
      <c r="S1304" s="144"/>
      <c r="T1304" s="144"/>
    </row>
    <row r="1305" spans="7:20">
      <c r="G1305" s="144"/>
      <c r="H1305" s="144"/>
      <c r="I1305" s="144"/>
      <c r="J1305" s="144"/>
      <c r="K1305" s="144"/>
      <c r="L1305" s="144"/>
      <c r="M1305" s="144"/>
      <c r="N1305" s="144"/>
      <c r="O1305" s="144"/>
      <c r="S1305" s="144"/>
      <c r="T1305" s="144"/>
    </row>
    <row r="1306" spans="7:20">
      <c r="G1306" s="144"/>
      <c r="H1306" s="144"/>
      <c r="I1306" s="144"/>
      <c r="J1306" s="144"/>
      <c r="K1306" s="144"/>
      <c r="L1306" s="144"/>
      <c r="M1306" s="144"/>
      <c r="N1306" s="144"/>
      <c r="O1306" s="144"/>
      <c r="S1306" s="144"/>
      <c r="T1306" s="144"/>
    </row>
    <row r="1307" spans="7:20">
      <c r="G1307" s="144"/>
      <c r="H1307" s="144"/>
      <c r="I1307" s="144"/>
      <c r="J1307" s="144"/>
      <c r="K1307" s="144"/>
      <c r="L1307" s="144"/>
      <c r="M1307" s="144"/>
      <c r="N1307" s="144"/>
      <c r="O1307" s="144"/>
      <c r="S1307" s="144"/>
      <c r="T1307" s="144"/>
    </row>
    <row r="1308" spans="7:20">
      <c r="G1308" s="144"/>
      <c r="H1308" s="144"/>
      <c r="I1308" s="144"/>
      <c r="J1308" s="144"/>
      <c r="K1308" s="144"/>
      <c r="L1308" s="144"/>
      <c r="M1308" s="144"/>
      <c r="N1308" s="144"/>
      <c r="O1308" s="144"/>
      <c r="S1308" s="144"/>
      <c r="T1308" s="144"/>
    </row>
    <row r="1309" spans="7:20">
      <c r="G1309" s="144"/>
      <c r="H1309" s="144"/>
      <c r="I1309" s="144"/>
      <c r="J1309" s="144"/>
      <c r="K1309" s="144"/>
      <c r="L1309" s="144"/>
      <c r="M1309" s="144"/>
      <c r="N1309" s="144"/>
      <c r="O1309" s="144"/>
      <c r="S1309" s="144"/>
      <c r="T1309" s="144"/>
    </row>
    <row r="1310" spans="7:20">
      <c r="G1310" s="144"/>
      <c r="H1310" s="144"/>
      <c r="I1310" s="144"/>
      <c r="J1310" s="144"/>
      <c r="K1310" s="144"/>
      <c r="L1310" s="144"/>
      <c r="M1310" s="144"/>
      <c r="N1310" s="144"/>
      <c r="O1310" s="144"/>
      <c r="S1310" s="144"/>
      <c r="T1310" s="144"/>
    </row>
    <row r="1311" spans="7:20">
      <c r="G1311" s="144"/>
      <c r="H1311" s="144"/>
      <c r="I1311" s="144"/>
      <c r="J1311" s="144"/>
      <c r="K1311" s="144"/>
      <c r="L1311" s="144"/>
      <c r="M1311" s="144"/>
      <c r="N1311" s="144"/>
      <c r="O1311" s="144"/>
      <c r="S1311" s="144"/>
      <c r="T1311" s="144"/>
    </row>
    <row r="1312" spans="7:20">
      <c r="G1312" s="144"/>
      <c r="H1312" s="144"/>
      <c r="I1312" s="144"/>
      <c r="J1312" s="144"/>
      <c r="K1312" s="144"/>
      <c r="L1312" s="144"/>
      <c r="M1312" s="144"/>
      <c r="N1312" s="144"/>
      <c r="O1312" s="144"/>
      <c r="S1312" s="144"/>
      <c r="T1312" s="144"/>
    </row>
    <row r="1313" spans="7:20">
      <c r="G1313" s="144"/>
      <c r="H1313" s="144"/>
      <c r="I1313" s="144"/>
      <c r="J1313" s="144"/>
      <c r="K1313" s="144"/>
      <c r="L1313" s="144"/>
      <c r="M1313" s="144"/>
      <c r="N1313" s="144"/>
      <c r="O1313" s="144"/>
      <c r="S1313" s="144"/>
      <c r="T1313" s="144"/>
    </row>
    <row r="1314" spans="7:20">
      <c r="G1314" s="144"/>
      <c r="H1314" s="144"/>
      <c r="I1314" s="144"/>
      <c r="J1314" s="144"/>
      <c r="K1314" s="144"/>
      <c r="L1314" s="144"/>
      <c r="M1314" s="144"/>
      <c r="N1314" s="144"/>
      <c r="O1314" s="144"/>
      <c r="S1314" s="144"/>
      <c r="T1314" s="144"/>
    </row>
    <row r="1315" spans="7:20">
      <c r="G1315" s="144"/>
      <c r="H1315" s="144"/>
      <c r="I1315" s="144"/>
      <c r="J1315" s="144"/>
      <c r="K1315" s="144"/>
      <c r="L1315" s="144"/>
      <c r="M1315" s="144"/>
      <c r="N1315" s="144"/>
      <c r="O1315" s="144"/>
      <c r="S1315" s="144"/>
      <c r="T1315" s="144"/>
    </row>
    <row r="1316" spans="7:20">
      <c r="G1316" s="144"/>
      <c r="H1316" s="144"/>
      <c r="I1316" s="144"/>
      <c r="J1316" s="144"/>
      <c r="K1316" s="144"/>
      <c r="L1316" s="144"/>
      <c r="M1316" s="144"/>
      <c r="N1316" s="144"/>
      <c r="O1316" s="144"/>
      <c r="S1316" s="144"/>
      <c r="T1316" s="144"/>
    </row>
    <row r="1317" spans="7:20">
      <c r="G1317" s="144"/>
      <c r="H1317" s="144"/>
      <c r="I1317" s="144"/>
      <c r="J1317" s="144"/>
      <c r="K1317" s="144"/>
      <c r="L1317" s="144"/>
      <c r="M1317" s="144"/>
      <c r="N1317" s="144"/>
      <c r="O1317" s="144"/>
      <c r="S1317" s="144"/>
      <c r="T1317" s="144"/>
    </row>
    <row r="1318" spans="7:20">
      <c r="G1318" s="144"/>
      <c r="H1318" s="144"/>
      <c r="I1318" s="144"/>
      <c r="J1318" s="144"/>
      <c r="K1318" s="144"/>
      <c r="L1318" s="144"/>
      <c r="M1318" s="144"/>
      <c r="N1318" s="144"/>
      <c r="O1318" s="144"/>
      <c r="S1318" s="144"/>
      <c r="T1318" s="144"/>
    </row>
    <row r="1319" spans="7:20">
      <c r="G1319" s="144"/>
      <c r="H1319" s="144"/>
      <c r="I1319" s="144"/>
      <c r="J1319" s="144"/>
      <c r="K1319" s="144"/>
      <c r="L1319" s="144"/>
      <c r="M1319" s="144"/>
      <c r="N1319" s="144"/>
      <c r="O1319" s="144"/>
      <c r="S1319" s="144"/>
      <c r="T1319" s="144"/>
    </row>
    <row r="1320" spans="7:20">
      <c r="G1320" s="144"/>
      <c r="H1320" s="144"/>
      <c r="I1320" s="144"/>
      <c r="J1320" s="144"/>
      <c r="K1320" s="144"/>
      <c r="L1320" s="144"/>
      <c r="M1320" s="144"/>
      <c r="N1320" s="144"/>
      <c r="O1320" s="144"/>
      <c r="S1320" s="144"/>
      <c r="T1320" s="144"/>
    </row>
    <row r="1321" spans="7:20">
      <c r="G1321" s="144"/>
      <c r="H1321" s="144"/>
      <c r="I1321" s="144"/>
      <c r="J1321" s="144"/>
      <c r="K1321" s="144"/>
      <c r="L1321" s="144"/>
      <c r="M1321" s="144"/>
      <c r="N1321" s="144"/>
      <c r="O1321" s="144"/>
      <c r="S1321" s="144"/>
      <c r="T1321" s="144"/>
    </row>
    <row r="1322" spans="7:20">
      <c r="G1322" s="144"/>
      <c r="H1322" s="144"/>
      <c r="I1322" s="144"/>
      <c r="J1322" s="144"/>
      <c r="K1322" s="144"/>
      <c r="L1322" s="144"/>
      <c r="M1322" s="144"/>
      <c r="N1322" s="144"/>
      <c r="O1322" s="144"/>
      <c r="S1322" s="144"/>
      <c r="T1322" s="144"/>
    </row>
    <row r="1323" spans="7:20">
      <c r="G1323" s="144"/>
      <c r="H1323" s="144"/>
      <c r="I1323" s="144"/>
      <c r="J1323" s="144"/>
      <c r="K1323" s="144"/>
      <c r="L1323" s="144"/>
      <c r="M1323" s="144"/>
      <c r="N1323" s="144"/>
      <c r="O1323" s="144"/>
      <c r="S1323" s="144"/>
      <c r="T1323" s="144"/>
    </row>
    <row r="1324" spans="7:20">
      <c r="G1324" s="144"/>
      <c r="H1324" s="144"/>
      <c r="I1324" s="144"/>
      <c r="J1324" s="144"/>
      <c r="K1324" s="144"/>
      <c r="L1324" s="144"/>
      <c r="M1324" s="144"/>
      <c r="N1324" s="144"/>
      <c r="O1324" s="144"/>
      <c r="S1324" s="144"/>
      <c r="T1324" s="144"/>
    </row>
    <row r="1325" spans="7:20">
      <c r="G1325" s="144"/>
      <c r="H1325" s="144"/>
      <c r="I1325" s="144"/>
      <c r="J1325" s="144"/>
      <c r="K1325" s="144"/>
      <c r="L1325" s="144"/>
      <c r="M1325" s="144"/>
      <c r="N1325" s="144"/>
      <c r="O1325" s="144"/>
      <c r="S1325" s="144"/>
      <c r="T1325" s="144"/>
    </row>
    <row r="1326" spans="7:20">
      <c r="G1326" s="144"/>
      <c r="H1326" s="144"/>
      <c r="I1326" s="144"/>
      <c r="J1326" s="144"/>
      <c r="K1326" s="144"/>
      <c r="L1326" s="144"/>
      <c r="M1326" s="144"/>
      <c r="N1326" s="144"/>
      <c r="O1326" s="144"/>
      <c r="S1326" s="144"/>
      <c r="T1326" s="144"/>
    </row>
    <row r="1327" spans="7:20">
      <c r="G1327" s="144"/>
      <c r="H1327" s="144"/>
      <c r="I1327" s="144"/>
      <c r="J1327" s="144"/>
      <c r="K1327" s="144"/>
      <c r="L1327" s="144"/>
      <c r="M1327" s="144"/>
      <c r="N1327" s="144"/>
      <c r="O1327" s="144"/>
      <c r="S1327" s="144"/>
      <c r="T1327" s="144"/>
    </row>
    <row r="1328" spans="7:20">
      <c r="G1328" s="144"/>
      <c r="H1328" s="144"/>
      <c r="I1328" s="144"/>
      <c r="J1328" s="144"/>
      <c r="K1328" s="144"/>
      <c r="L1328" s="144"/>
      <c r="M1328" s="144"/>
      <c r="N1328" s="144"/>
      <c r="O1328" s="144"/>
      <c r="S1328" s="144"/>
      <c r="T1328" s="144"/>
    </row>
    <row r="1329" spans="7:20">
      <c r="G1329" s="144"/>
      <c r="H1329" s="144"/>
      <c r="I1329" s="144"/>
      <c r="J1329" s="144"/>
      <c r="K1329" s="144"/>
      <c r="L1329" s="144"/>
      <c r="M1329" s="144"/>
      <c r="N1329" s="144"/>
      <c r="O1329" s="144"/>
      <c r="S1329" s="144"/>
      <c r="T1329" s="144"/>
    </row>
    <row r="1330" spans="7:20">
      <c r="G1330" s="144"/>
      <c r="H1330" s="144"/>
      <c r="I1330" s="144"/>
      <c r="J1330" s="144"/>
      <c r="K1330" s="144"/>
      <c r="L1330" s="144"/>
      <c r="M1330" s="144"/>
      <c r="N1330" s="144"/>
      <c r="O1330" s="144"/>
      <c r="S1330" s="144"/>
      <c r="T1330" s="144"/>
    </row>
    <row r="1331" spans="7:20">
      <c r="G1331" s="144"/>
      <c r="H1331" s="144"/>
      <c r="I1331" s="144"/>
      <c r="J1331" s="144"/>
      <c r="K1331" s="144"/>
      <c r="L1331" s="144"/>
      <c r="M1331" s="144"/>
      <c r="N1331" s="144"/>
      <c r="O1331" s="144"/>
      <c r="S1331" s="144"/>
      <c r="T1331" s="144"/>
    </row>
    <row r="1332" spans="7:20">
      <c r="G1332" s="144"/>
      <c r="H1332" s="144"/>
      <c r="I1332" s="144"/>
      <c r="J1332" s="144"/>
      <c r="K1332" s="144"/>
      <c r="L1332" s="144"/>
      <c r="M1332" s="144"/>
      <c r="N1332" s="144"/>
      <c r="O1332" s="144"/>
      <c r="S1332" s="144"/>
      <c r="T1332" s="144"/>
    </row>
    <row r="1333" spans="7:20">
      <c r="G1333" s="144"/>
      <c r="H1333" s="144"/>
      <c r="I1333" s="144"/>
      <c r="J1333" s="144"/>
      <c r="K1333" s="144"/>
      <c r="L1333" s="144"/>
      <c r="M1333" s="144"/>
      <c r="N1333" s="144"/>
      <c r="O1333" s="144"/>
      <c r="S1333" s="144"/>
      <c r="T1333" s="144"/>
    </row>
    <row r="1334" spans="7:20">
      <c r="G1334" s="144"/>
      <c r="H1334" s="144"/>
      <c r="I1334" s="144"/>
      <c r="J1334" s="144"/>
      <c r="K1334" s="144"/>
      <c r="L1334" s="144"/>
      <c r="M1334" s="144"/>
      <c r="N1334" s="144"/>
      <c r="O1334" s="144"/>
      <c r="S1334" s="144"/>
      <c r="T1334" s="144"/>
    </row>
    <row r="1335" spans="7:20">
      <c r="G1335" s="144"/>
      <c r="H1335" s="144"/>
      <c r="I1335" s="144"/>
      <c r="J1335" s="144"/>
      <c r="K1335" s="144"/>
      <c r="L1335" s="144"/>
      <c r="M1335" s="144"/>
      <c r="N1335" s="144"/>
      <c r="O1335" s="144"/>
      <c r="S1335" s="144"/>
      <c r="T1335" s="144"/>
    </row>
    <row r="1336" spans="7:20">
      <c r="G1336" s="144"/>
      <c r="H1336" s="144"/>
      <c r="I1336" s="144"/>
      <c r="J1336" s="144"/>
      <c r="K1336" s="144"/>
      <c r="L1336" s="144"/>
      <c r="M1336" s="144"/>
      <c r="N1336" s="144"/>
      <c r="O1336" s="144"/>
      <c r="S1336" s="144"/>
      <c r="T1336" s="144"/>
    </row>
    <row r="1337" spans="7:20">
      <c r="G1337" s="144"/>
      <c r="H1337" s="144"/>
      <c r="I1337" s="144"/>
      <c r="J1337" s="144"/>
      <c r="K1337" s="144"/>
      <c r="L1337" s="144"/>
      <c r="M1337" s="144"/>
      <c r="N1337" s="144"/>
      <c r="O1337" s="144"/>
      <c r="S1337" s="144"/>
      <c r="T1337" s="144"/>
    </row>
    <row r="1338" spans="7:20">
      <c r="G1338" s="144"/>
      <c r="H1338" s="144"/>
      <c r="I1338" s="144"/>
      <c r="J1338" s="144"/>
      <c r="K1338" s="144"/>
      <c r="L1338" s="144"/>
      <c r="M1338" s="144"/>
      <c r="N1338" s="144"/>
      <c r="O1338" s="144"/>
      <c r="S1338" s="144"/>
      <c r="T1338" s="144"/>
    </row>
    <row r="1339" spans="7:20">
      <c r="G1339" s="144"/>
      <c r="H1339" s="144"/>
      <c r="I1339" s="144"/>
      <c r="J1339" s="144"/>
      <c r="K1339" s="144"/>
      <c r="L1339" s="144"/>
      <c r="M1339" s="144"/>
      <c r="N1339" s="144"/>
      <c r="O1339" s="144"/>
      <c r="S1339" s="144"/>
      <c r="T1339" s="144"/>
    </row>
    <row r="1340" spans="7:20">
      <c r="G1340" s="144"/>
      <c r="H1340" s="144"/>
      <c r="I1340" s="144"/>
      <c r="J1340" s="144"/>
      <c r="K1340" s="144"/>
      <c r="L1340" s="144"/>
      <c r="M1340" s="144"/>
      <c r="N1340" s="144"/>
      <c r="O1340" s="144"/>
      <c r="S1340" s="144"/>
      <c r="T1340" s="144"/>
    </row>
    <row r="1341" spans="7:20">
      <c r="G1341" s="144"/>
      <c r="H1341" s="144"/>
      <c r="I1341" s="144"/>
      <c r="J1341" s="144"/>
      <c r="K1341" s="144"/>
      <c r="L1341" s="144"/>
      <c r="M1341" s="144"/>
      <c r="N1341" s="144"/>
      <c r="O1341" s="144"/>
      <c r="S1341" s="144"/>
      <c r="T1341" s="144"/>
    </row>
    <row r="1342" spans="7:20">
      <c r="G1342" s="144"/>
      <c r="H1342" s="144"/>
      <c r="I1342" s="144"/>
      <c r="J1342" s="144"/>
      <c r="K1342" s="144"/>
      <c r="L1342" s="144"/>
      <c r="M1342" s="144"/>
      <c r="N1342" s="144"/>
      <c r="O1342" s="144"/>
      <c r="S1342" s="144"/>
      <c r="T1342" s="144"/>
    </row>
    <row r="1343" spans="7:20">
      <c r="G1343" s="144"/>
      <c r="H1343" s="144"/>
      <c r="I1343" s="144"/>
      <c r="J1343" s="144"/>
      <c r="K1343" s="144"/>
      <c r="L1343" s="144"/>
      <c r="M1343" s="144"/>
      <c r="N1343" s="144"/>
      <c r="O1343" s="144"/>
      <c r="S1343" s="144"/>
      <c r="T1343" s="144"/>
    </row>
    <row r="1344" spans="7:20">
      <c r="G1344" s="144"/>
      <c r="H1344" s="144"/>
      <c r="I1344" s="144"/>
      <c r="J1344" s="144"/>
      <c r="K1344" s="144"/>
      <c r="L1344" s="144"/>
      <c r="M1344" s="144"/>
      <c r="N1344" s="144"/>
      <c r="O1344" s="144"/>
      <c r="S1344" s="144"/>
      <c r="T1344" s="144"/>
    </row>
    <row r="1345" spans="7:20">
      <c r="G1345" s="144"/>
      <c r="H1345" s="144"/>
      <c r="I1345" s="144"/>
      <c r="J1345" s="144"/>
      <c r="K1345" s="144"/>
      <c r="L1345" s="144"/>
      <c r="M1345" s="144"/>
      <c r="N1345" s="144"/>
      <c r="O1345" s="144"/>
      <c r="S1345" s="144"/>
      <c r="T1345" s="144"/>
    </row>
    <row r="1346" spans="7:20">
      <c r="G1346" s="144"/>
      <c r="H1346" s="144"/>
      <c r="I1346" s="144"/>
      <c r="J1346" s="144"/>
      <c r="K1346" s="144"/>
      <c r="L1346" s="144"/>
      <c r="M1346" s="144"/>
      <c r="N1346" s="144"/>
      <c r="O1346" s="144"/>
      <c r="S1346" s="144"/>
      <c r="T1346" s="144"/>
    </row>
    <row r="1347" spans="7:20">
      <c r="G1347" s="144"/>
      <c r="H1347" s="144"/>
      <c r="I1347" s="144"/>
      <c r="J1347" s="144"/>
      <c r="K1347" s="144"/>
      <c r="L1347" s="144"/>
      <c r="M1347" s="144"/>
      <c r="N1347" s="144"/>
      <c r="O1347" s="144"/>
      <c r="S1347" s="144"/>
      <c r="T1347" s="144"/>
    </row>
    <row r="1348" spans="7:20">
      <c r="G1348" s="144"/>
      <c r="H1348" s="144"/>
      <c r="I1348" s="144"/>
      <c r="J1348" s="144"/>
      <c r="K1348" s="144"/>
      <c r="L1348" s="144"/>
      <c r="M1348" s="144"/>
      <c r="N1348" s="144"/>
      <c r="O1348" s="144"/>
      <c r="S1348" s="144"/>
      <c r="T1348" s="144"/>
    </row>
    <row r="1349" spans="7:20">
      <c r="G1349" s="144"/>
      <c r="H1349" s="144"/>
      <c r="I1349" s="144"/>
      <c r="J1349" s="144"/>
      <c r="K1349" s="144"/>
      <c r="L1349" s="144"/>
      <c r="M1349" s="144"/>
      <c r="N1349" s="144"/>
      <c r="O1349" s="144"/>
      <c r="S1349" s="144"/>
      <c r="T1349" s="144"/>
    </row>
    <row r="1350" spans="7:20">
      <c r="G1350" s="144"/>
      <c r="H1350" s="144"/>
      <c r="I1350" s="144"/>
      <c r="J1350" s="144"/>
      <c r="K1350" s="144"/>
      <c r="L1350" s="144"/>
      <c r="M1350" s="144"/>
      <c r="N1350" s="144"/>
      <c r="O1350" s="144"/>
      <c r="S1350" s="144"/>
      <c r="T1350" s="144"/>
    </row>
    <row r="1351" spans="7:20">
      <c r="G1351" s="144"/>
      <c r="H1351" s="144"/>
      <c r="I1351" s="144"/>
      <c r="J1351" s="144"/>
      <c r="K1351" s="144"/>
      <c r="L1351" s="144"/>
      <c r="M1351" s="144"/>
      <c r="N1351" s="144"/>
      <c r="O1351" s="144"/>
      <c r="S1351" s="144"/>
      <c r="T1351" s="144"/>
    </row>
    <row r="1352" spans="7:20">
      <c r="G1352" s="144"/>
      <c r="H1352" s="144"/>
      <c r="I1352" s="144"/>
      <c r="J1352" s="144"/>
      <c r="K1352" s="144"/>
      <c r="L1352" s="144"/>
      <c r="M1352" s="144"/>
      <c r="N1352" s="144"/>
      <c r="O1352" s="144"/>
      <c r="S1352" s="144"/>
      <c r="T1352" s="144"/>
    </row>
    <row r="1353" spans="7:20">
      <c r="G1353" s="144"/>
      <c r="H1353" s="144"/>
      <c r="I1353" s="144"/>
      <c r="J1353" s="144"/>
      <c r="K1353" s="144"/>
      <c r="L1353" s="144"/>
      <c r="M1353" s="144"/>
      <c r="N1353" s="144"/>
      <c r="O1353" s="144"/>
      <c r="S1353" s="144"/>
      <c r="T1353" s="144"/>
    </row>
    <row r="1354" spans="7:20">
      <c r="G1354" s="144"/>
      <c r="H1354" s="144"/>
      <c r="I1354" s="144"/>
      <c r="J1354" s="144"/>
      <c r="K1354" s="144"/>
      <c r="L1354" s="144"/>
      <c r="M1354" s="144"/>
      <c r="N1354" s="144"/>
      <c r="O1354" s="144"/>
      <c r="S1354" s="144"/>
      <c r="T1354" s="144"/>
    </row>
    <row r="1355" spans="7:20">
      <c r="G1355" s="144"/>
      <c r="H1355" s="144"/>
      <c r="I1355" s="144"/>
      <c r="J1355" s="144"/>
      <c r="K1355" s="144"/>
      <c r="L1355" s="144"/>
      <c r="M1355" s="144"/>
      <c r="N1355" s="144"/>
      <c r="O1355" s="144"/>
      <c r="S1355" s="144"/>
      <c r="T1355" s="144"/>
    </row>
    <row r="1356" spans="7:20">
      <c r="G1356" s="144"/>
      <c r="H1356" s="144"/>
      <c r="I1356" s="144"/>
      <c r="J1356" s="144"/>
      <c r="K1356" s="144"/>
      <c r="L1356" s="144"/>
      <c r="M1356" s="144"/>
      <c r="N1356" s="144"/>
      <c r="O1356" s="144"/>
      <c r="S1356" s="144"/>
      <c r="T1356" s="144"/>
    </row>
    <row r="1357" spans="7:20">
      <c r="G1357" s="144"/>
      <c r="H1357" s="144"/>
      <c r="I1357" s="144"/>
      <c r="J1357" s="144"/>
      <c r="K1357" s="144"/>
      <c r="L1357" s="144"/>
      <c r="M1357" s="144"/>
      <c r="N1357" s="144"/>
      <c r="O1357" s="144"/>
      <c r="S1357" s="144"/>
      <c r="T1357" s="144"/>
    </row>
    <row r="1358" spans="7:20">
      <c r="G1358" s="144"/>
      <c r="H1358" s="144"/>
      <c r="I1358" s="144"/>
      <c r="J1358" s="144"/>
      <c r="K1358" s="144"/>
      <c r="L1358" s="144"/>
      <c r="M1358" s="144"/>
      <c r="N1358" s="144"/>
      <c r="O1358" s="144"/>
      <c r="S1358" s="144"/>
      <c r="T1358" s="144"/>
    </row>
    <row r="1359" spans="7:20">
      <c r="G1359" s="144"/>
      <c r="H1359" s="144"/>
      <c r="I1359" s="144"/>
      <c r="J1359" s="144"/>
      <c r="K1359" s="144"/>
      <c r="L1359" s="144"/>
      <c r="M1359" s="144"/>
      <c r="N1359" s="144"/>
      <c r="O1359" s="144"/>
      <c r="S1359" s="144"/>
      <c r="T1359" s="144"/>
    </row>
    <row r="1360" spans="7:20">
      <c r="G1360" s="144"/>
      <c r="H1360" s="144"/>
      <c r="I1360" s="144"/>
      <c r="J1360" s="144"/>
      <c r="K1360" s="144"/>
      <c r="L1360" s="144"/>
      <c r="M1360" s="144"/>
      <c r="N1360" s="144"/>
      <c r="O1360" s="144"/>
      <c r="S1360" s="144"/>
      <c r="T1360" s="144"/>
    </row>
    <row r="1361" spans="7:20">
      <c r="G1361" s="144"/>
      <c r="H1361" s="144"/>
      <c r="I1361" s="144"/>
      <c r="J1361" s="144"/>
      <c r="K1361" s="144"/>
      <c r="L1361" s="144"/>
      <c r="M1361" s="144"/>
      <c r="N1361" s="144"/>
      <c r="O1361" s="144"/>
      <c r="S1361" s="144"/>
      <c r="T1361" s="144"/>
    </row>
    <row r="1362" spans="7:20">
      <c r="G1362" s="144"/>
      <c r="H1362" s="144"/>
      <c r="I1362" s="144"/>
      <c r="J1362" s="144"/>
      <c r="K1362" s="144"/>
      <c r="L1362" s="144"/>
      <c r="M1362" s="144"/>
      <c r="N1362" s="144"/>
      <c r="O1362" s="144"/>
      <c r="S1362" s="144"/>
      <c r="T1362" s="144"/>
    </row>
    <row r="1363" spans="7:20">
      <c r="G1363" s="144"/>
      <c r="H1363" s="144"/>
      <c r="I1363" s="144"/>
      <c r="J1363" s="144"/>
      <c r="K1363" s="144"/>
      <c r="L1363" s="144"/>
      <c r="M1363" s="144"/>
      <c r="N1363" s="144"/>
      <c r="O1363" s="144"/>
      <c r="S1363" s="144"/>
      <c r="T1363" s="144"/>
    </row>
    <row r="1364" spans="7:20">
      <c r="G1364" s="144"/>
      <c r="H1364" s="144"/>
      <c r="I1364" s="144"/>
      <c r="J1364" s="144"/>
      <c r="K1364" s="144"/>
      <c r="L1364" s="144"/>
      <c r="M1364" s="144"/>
      <c r="N1364" s="144"/>
      <c r="O1364" s="144"/>
      <c r="S1364" s="144"/>
      <c r="T1364" s="144"/>
    </row>
    <row r="1365" spans="7:20">
      <c r="G1365" s="144"/>
      <c r="H1365" s="144"/>
      <c r="I1365" s="144"/>
      <c r="J1365" s="144"/>
      <c r="K1365" s="144"/>
      <c r="L1365" s="144"/>
      <c r="M1365" s="144"/>
      <c r="N1365" s="144"/>
      <c r="O1365" s="144"/>
      <c r="S1365" s="144"/>
      <c r="T1365" s="144"/>
    </row>
    <row r="1366" spans="7:20">
      <c r="G1366" s="144"/>
      <c r="H1366" s="144"/>
      <c r="I1366" s="144"/>
      <c r="J1366" s="144"/>
      <c r="K1366" s="144"/>
      <c r="L1366" s="144"/>
      <c r="M1366" s="144"/>
      <c r="N1366" s="144"/>
      <c r="O1366" s="144"/>
      <c r="S1366" s="144"/>
      <c r="T1366" s="144"/>
    </row>
    <row r="1367" spans="7:20">
      <c r="G1367" s="144"/>
      <c r="H1367" s="144"/>
      <c r="I1367" s="144"/>
      <c r="J1367" s="144"/>
      <c r="K1367" s="144"/>
      <c r="L1367" s="144"/>
      <c r="M1367" s="144"/>
      <c r="N1367" s="144"/>
      <c r="O1367" s="144"/>
      <c r="S1367" s="144"/>
      <c r="T1367" s="144"/>
    </row>
    <row r="1368" spans="7:20">
      <c r="G1368" s="144"/>
      <c r="H1368" s="144"/>
      <c r="I1368" s="144"/>
      <c r="J1368" s="144"/>
      <c r="K1368" s="144"/>
      <c r="L1368" s="144"/>
      <c r="M1368" s="144"/>
      <c r="N1368" s="144"/>
      <c r="O1368" s="144"/>
      <c r="S1368" s="144"/>
      <c r="T1368" s="144"/>
    </row>
    <row r="1369" spans="7:20">
      <c r="G1369" s="144"/>
      <c r="H1369" s="144"/>
      <c r="I1369" s="144"/>
      <c r="J1369" s="144"/>
      <c r="K1369" s="144"/>
      <c r="L1369" s="144"/>
      <c r="M1369" s="144"/>
      <c r="N1369" s="144"/>
      <c r="O1369" s="144"/>
      <c r="S1369" s="144"/>
      <c r="T1369" s="144"/>
    </row>
    <row r="1370" spans="7:20">
      <c r="G1370" s="144"/>
      <c r="H1370" s="144"/>
      <c r="I1370" s="144"/>
      <c r="J1370" s="144"/>
      <c r="K1370" s="144"/>
      <c r="L1370" s="144"/>
      <c r="M1370" s="144"/>
      <c r="N1370" s="144"/>
      <c r="O1370" s="144"/>
      <c r="S1370" s="144"/>
      <c r="T1370" s="144"/>
    </row>
    <row r="1371" spans="7:20">
      <c r="G1371" s="144"/>
      <c r="H1371" s="144"/>
      <c r="I1371" s="144"/>
      <c r="J1371" s="144"/>
      <c r="K1371" s="144"/>
      <c r="L1371" s="144"/>
      <c r="M1371" s="144"/>
      <c r="N1371" s="144"/>
      <c r="O1371" s="144"/>
      <c r="S1371" s="144"/>
      <c r="T1371" s="144"/>
    </row>
    <row r="1372" spans="7:20">
      <c r="G1372" s="144"/>
      <c r="H1372" s="144"/>
      <c r="I1372" s="144"/>
      <c r="J1372" s="144"/>
      <c r="K1372" s="144"/>
      <c r="L1372" s="144"/>
      <c r="M1372" s="144"/>
      <c r="N1372" s="144"/>
      <c r="O1372" s="144"/>
      <c r="S1372" s="144"/>
      <c r="T1372" s="144"/>
    </row>
    <row r="1373" spans="7:20">
      <c r="G1373" s="144"/>
      <c r="H1373" s="144"/>
      <c r="I1373" s="144"/>
      <c r="J1373" s="144"/>
      <c r="K1373" s="144"/>
      <c r="L1373" s="144"/>
      <c r="M1373" s="144"/>
      <c r="N1373" s="144"/>
      <c r="O1373" s="144"/>
      <c r="S1373" s="144"/>
      <c r="T1373" s="144"/>
    </row>
    <row r="1374" spans="7:20">
      <c r="G1374" s="144"/>
      <c r="H1374" s="144"/>
      <c r="I1374" s="144"/>
      <c r="J1374" s="144"/>
      <c r="K1374" s="144"/>
      <c r="L1374" s="144"/>
      <c r="M1374" s="144"/>
      <c r="N1374" s="144"/>
      <c r="O1374" s="144"/>
      <c r="S1374" s="144"/>
      <c r="T1374" s="144"/>
    </row>
    <row r="1375" spans="7:20">
      <c r="G1375" s="144"/>
      <c r="H1375" s="144"/>
      <c r="I1375" s="144"/>
      <c r="J1375" s="144"/>
      <c r="K1375" s="144"/>
      <c r="L1375" s="144"/>
      <c r="M1375" s="144"/>
      <c r="N1375" s="144"/>
      <c r="O1375" s="144"/>
      <c r="S1375" s="144"/>
      <c r="T1375" s="144"/>
    </row>
    <row r="1376" spans="7:20">
      <c r="G1376" s="144"/>
      <c r="H1376" s="144"/>
      <c r="I1376" s="144"/>
      <c r="J1376" s="144"/>
      <c r="K1376" s="144"/>
      <c r="L1376" s="144"/>
      <c r="M1376" s="144"/>
      <c r="N1376" s="144"/>
      <c r="O1376" s="144"/>
      <c r="S1376" s="144"/>
      <c r="T1376" s="144"/>
    </row>
    <row r="1377" spans="7:20">
      <c r="G1377" s="144"/>
      <c r="H1377" s="144"/>
      <c r="I1377" s="144"/>
      <c r="J1377" s="144"/>
      <c r="K1377" s="144"/>
      <c r="L1377" s="144"/>
      <c r="M1377" s="144"/>
      <c r="N1377" s="144"/>
      <c r="O1377" s="144"/>
      <c r="S1377" s="144"/>
      <c r="T1377" s="144"/>
    </row>
    <row r="1378" spans="7:20">
      <c r="G1378" s="144"/>
      <c r="H1378" s="144"/>
      <c r="I1378" s="144"/>
      <c r="J1378" s="144"/>
      <c r="K1378" s="144"/>
      <c r="L1378" s="144"/>
      <c r="M1378" s="144"/>
      <c r="N1378" s="144"/>
      <c r="O1378" s="144"/>
      <c r="S1378" s="144"/>
      <c r="T1378" s="144"/>
    </row>
    <row r="1379" spans="7:20">
      <c r="G1379" s="144"/>
      <c r="H1379" s="144"/>
      <c r="I1379" s="144"/>
      <c r="J1379" s="144"/>
      <c r="K1379" s="144"/>
      <c r="L1379" s="144"/>
      <c r="M1379" s="144"/>
      <c r="N1379" s="144"/>
      <c r="O1379" s="144"/>
      <c r="S1379" s="144"/>
      <c r="T1379" s="144"/>
    </row>
    <row r="1380" spans="7:20">
      <c r="G1380" s="144"/>
      <c r="H1380" s="144"/>
      <c r="I1380" s="144"/>
      <c r="J1380" s="144"/>
      <c r="K1380" s="144"/>
      <c r="L1380" s="144"/>
      <c r="M1380" s="144"/>
      <c r="N1380" s="144"/>
      <c r="O1380" s="144"/>
      <c r="S1380" s="144"/>
      <c r="T1380" s="144"/>
    </row>
    <row r="1381" spans="7:20">
      <c r="G1381" s="144"/>
      <c r="H1381" s="144"/>
      <c r="I1381" s="144"/>
      <c r="J1381" s="144"/>
      <c r="K1381" s="144"/>
      <c r="L1381" s="144"/>
      <c r="M1381" s="144"/>
      <c r="N1381" s="144"/>
      <c r="O1381" s="144"/>
      <c r="S1381" s="144"/>
      <c r="T1381" s="144"/>
    </row>
    <row r="1382" spans="7:20">
      <c r="G1382" s="144"/>
      <c r="H1382" s="144"/>
      <c r="I1382" s="144"/>
      <c r="J1382" s="144"/>
      <c r="K1382" s="144"/>
      <c r="L1382" s="144"/>
      <c r="M1382" s="144"/>
      <c r="N1382" s="144"/>
      <c r="O1382" s="144"/>
      <c r="S1382" s="144"/>
      <c r="T1382" s="144"/>
    </row>
    <row r="1383" spans="7:20">
      <c r="G1383" s="144"/>
      <c r="H1383" s="144"/>
      <c r="I1383" s="144"/>
      <c r="J1383" s="144"/>
      <c r="K1383" s="144"/>
      <c r="L1383" s="144"/>
      <c r="M1383" s="144"/>
      <c r="N1383" s="144"/>
      <c r="O1383" s="144"/>
      <c r="S1383" s="144"/>
      <c r="T1383" s="144"/>
    </row>
    <row r="1384" spans="7:20">
      <c r="G1384" s="144"/>
      <c r="H1384" s="144"/>
      <c r="I1384" s="144"/>
      <c r="J1384" s="144"/>
      <c r="K1384" s="144"/>
      <c r="L1384" s="144"/>
      <c r="M1384" s="144"/>
      <c r="N1384" s="144"/>
      <c r="O1384" s="144"/>
      <c r="S1384" s="144"/>
      <c r="T1384" s="144"/>
    </row>
    <row r="1385" spans="7:20">
      <c r="G1385" s="144"/>
      <c r="H1385" s="144"/>
      <c r="I1385" s="144"/>
      <c r="J1385" s="144"/>
      <c r="K1385" s="144"/>
      <c r="L1385" s="144"/>
      <c r="M1385" s="144"/>
      <c r="N1385" s="144"/>
      <c r="O1385" s="144"/>
      <c r="S1385" s="144"/>
      <c r="T1385" s="144"/>
    </row>
    <row r="1386" spans="7:20">
      <c r="G1386" s="144"/>
      <c r="H1386" s="144"/>
      <c r="I1386" s="144"/>
      <c r="J1386" s="144"/>
      <c r="K1386" s="144"/>
      <c r="L1386" s="144"/>
      <c r="M1386" s="144"/>
      <c r="N1386" s="144"/>
      <c r="O1386" s="144"/>
      <c r="S1386" s="144"/>
      <c r="T1386" s="144"/>
    </row>
    <row r="1387" spans="7:20">
      <c r="G1387" s="144"/>
      <c r="H1387" s="144"/>
      <c r="I1387" s="144"/>
      <c r="J1387" s="144"/>
      <c r="K1387" s="144"/>
      <c r="L1387" s="144"/>
      <c r="M1387" s="144"/>
      <c r="N1387" s="144"/>
      <c r="O1387" s="144"/>
      <c r="S1387" s="144"/>
      <c r="T1387" s="144"/>
    </row>
    <row r="1388" spans="7:20">
      <c r="G1388" s="144"/>
      <c r="H1388" s="144"/>
      <c r="I1388" s="144"/>
      <c r="J1388" s="144"/>
      <c r="K1388" s="144"/>
      <c r="L1388" s="144"/>
      <c r="M1388" s="144"/>
      <c r="N1388" s="144"/>
      <c r="O1388" s="144"/>
      <c r="S1388" s="144"/>
      <c r="T1388" s="144"/>
    </row>
    <row r="1389" spans="7:20">
      <c r="G1389" s="144"/>
      <c r="H1389" s="144"/>
      <c r="I1389" s="144"/>
      <c r="J1389" s="144"/>
      <c r="K1389" s="144"/>
      <c r="L1389" s="144"/>
      <c r="M1389" s="144"/>
      <c r="N1389" s="144"/>
      <c r="O1389" s="144"/>
      <c r="S1389" s="144"/>
      <c r="T1389" s="144"/>
    </row>
    <row r="1390" spans="7:20">
      <c r="G1390" s="144"/>
      <c r="H1390" s="144"/>
      <c r="I1390" s="144"/>
      <c r="J1390" s="144"/>
      <c r="K1390" s="144"/>
      <c r="L1390" s="144"/>
      <c r="M1390" s="144"/>
      <c r="N1390" s="144"/>
      <c r="O1390" s="144"/>
      <c r="S1390" s="144"/>
      <c r="T1390" s="144"/>
    </row>
    <row r="1391" spans="7:20">
      <c r="G1391" s="144"/>
      <c r="H1391" s="144"/>
      <c r="I1391" s="144"/>
      <c r="J1391" s="144"/>
      <c r="K1391" s="144"/>
      <c r="L1391" s="144"/>
      <c r="M1391" s="144"/>
      <c r="N1391" s="144"/>
      <c r="O1391" s="144"/>
      <c r="S1391" s="144"/>
      <c r="T1391" s="144"/>
    </row>
    <row r="1392" spans="7:20">
      <c r="G1392" s="144"/>
      <c r="H1392" s="144"/>
      <c r="I1392" s="144"/>
      <c r="J1392" s="144"/>
      <c r="K1392" s="144"/>
      <c r="L1392" s="144"/>
      <c r="M1392" s="144"/>
      <c r="N1392" s="144"/>
      <c r="O1392" s="144"/>
      <c r="S1392" s="144"/>
      <c r="T1392" s="144"/>
    </row>
    <row r="1393" spans="7:20">
      <c r="G1393" s="144"/>
      <c r="H1393" s="144"/>
      <c r="I1393" s="144"/>
      <c r="J1393" s="144"/>
      <c r="K1393" s="144"/>
      <c r="L1393" s="144"/>
      <c r="M1393" s="144"/>
      <c r="N1393" s="144"/>
      <c r="O1393" s="144"/>
      <c r="S1393" s="144"/>
      <c r="T1393" s="144"/>
    </row>
    <row r="1394" spans="7:20">
      <c r="G1394" s="144"/>
      <c r="H1394" s="144"/>
      <c r="I1394" s="144"/>
      <c r="J1394" s="144"/>
      <c r="K1394" s="144"/>
      <c r="L1394" s="144"/>
      <c r="M1394" s="144"/>
      <c r="N1394" s="144"/>
      <c r="O1394" s="144"/>
      <c r="S1394" s="144"/>
      <c r="T1394" s="144"/>
    </row>
    <row r="1395" spans="7:20">
      <c r="G1395" s="144"/>
      <c r="H1395" s="144"/>
      <c r="I1395" s="144"/>
      <c r="J1395" s="144"/>
      <c r="K1395" s="144"/>
      <c r="L1395" s="144"/>
      <c r="M1395" s="144"/>
      <c r="N1395" s="144"/>
      <c r="O1395" s="144"/>
      <c r="S1395" s="144"/>
      <c r="T1395" s="144"/>
    </row>
    <row r="1396" spans="7:20">
      <c r="G1396" s="144"/>
      <c r="H1396" s="144"/>
      <c r="I1396" s="144"/>
      <c r="J1396" s="144"/>
      <c r="K1396" s="144"/>
      <c r="L1396" s="144"/>
      <c r="M1396" s="144"/>
      <c r="N1396" s="144"/>
      <c r="O1396" s="144"/>
      <c r="S1396" s="144"/>
      <c r="T1396" s="144"/>
    </row>
    <row r="1397" spans="7:20">
      <c r="G1397" s="144"/>
      <c r="H1397" s="144"/>
      <c r="I1397" s="144"/>
      <c r="J1397" s="144"/>
      <c r="K1397" s="144"/>
      <c r="L1397" s="144"/>
      <c r="M1397" s="144"/>
      <c r="N1397" s="144"/>
      <c r="O1397" s="144"/>
      <c r="S1397" s="144"/>
      <c r="T1397" s="144"/>
    </row>
    <row r="1398" spans="7:20">
      <c r="G1398" s="144"/>
      <c r="H1398" s="144"/>
      <c r="I1398" s="144"/>
      <c r="J1398" s="144"/>
      <c r="K1398" s="144"/>
      <c r="L1398" s="144"/>
      <c r="M1398" s="144"/>
      <c r="N1398" s="144"/>
      <c r="O1398" s="144"/>
      <c r="S1398" s="144"/>
      <c r="T1398" s="144"/>
    </row>
    <row r="1399" spans="7:20">
      <c r="G1399" s="144"/>
      <c r="H1399" s="144"/>
      <c r="I1399" s="144"/>
      <c r="J1399" s="144"/>
      <c r="K1399" s="144"/>
      <c r="L1399" s="144"/>
      <c r="M1399" s="144"/>
      <c r="N1399" s="144"/>
      <c r="O1399" s="144"/>
      <c r="S1399" s="144"/>
      <c r="T1399" s="144"/>
    </row>
    <row r="1400" spans="7:20">
      <c r="G1400" s="144"/>
      <c r="H1400" s="144"/>
      <c r="I1400" s="144"/>
      <c r="J1400" s="144"/>
      <c r="K1400" s="144"/>
      <c r="L1400" s="144"/>
      <c r="M1400" s="144"/>
      <c r="N1400" s="144"/>
      <c r="O1400" s="144"/>
      <c r="S1400" s="144"/>
      <c r="T1400" s="144"/>
    </row>
    <row r="1401" spans="7:20">
      <c r="G1401" s="144"/>
      <c r="H1401" s="144"/>
      <c r="I1401" s="144"/>
      <c r="J1401" s="144"/>
      <c r="K1401" s="144"/>
      <c r="L1401" s="144"/>
      <c r="M1401" s="144"/>
      <c r="N1401" s="144"/>
      <c r="O1401" s="144"/>
      <c r="S1401" s="144"/>
      <c r="T1401" s="144"/>
    </row>
    <row r="1402" spans="7:20">
      <c r="G1402" s="144"/>
      <c r="H1402" s="144"/>
      <c r="I1402" s="144"/>
      <c r="J1402" s="144"/>
      <c r="K1402" s="144"/>
      <c r="L1402" s="144"/>
      <c r="M1402" s="144"/>
      <c r="N1402" s="144"/>
      <c r="O1402" s="144"/>
      <c r="S1402" s="144"/>
      <c r="T1402" s="144"/>
    </row>
    <row r="1403" spans="7:20">
      <c r="G1403" s="144"/>
      <c r="H1403" s="144"/>
      <c r="I1403" s="144"/>
      <c r="J1403" s="144"/>
      <c r="K1403" s="144"/>
      <c r="L1403" s="144"/>
      <c r="M1403" s="144"/>
      <c r="N1403" s="144"/>
      <c r="O1403" s="144"/>
      <c r="S1403" s="144"/>
      <c r="T1403" s="144"/>
    </row>
    <row r="1404" spans="7:20">
      <c r="G1404" s="144"/>
      <c r="H1404" s="144"/>
      <c r="I1404" s="144"/>
      <c r="J1404" s="144"/>
      <c r="K1404" s="144"/>
      <c r="L1404" s="144"/>
      <c r="M1404" s="144"/>
      <c r="N1404" s="144"/>
      <c r="O1404" s="144"/>
      <c r="S1404" s="144"/>
      <c r="T1404" s="144"/>
    </row>
    <row r="1405" spans="7:20">
      <c r="G1405" s="144"/>
      <c r="H1405" s="144"/>
      <c r="I1405" s="144"/>
      <c r="J1405" s="144"/>
      <c r="K1405" s="144"/>
      <c r="L1405" s="144"/>
      <c r="M1405" s="144"/>
      <c r="N1405" s="144"/>
      <c r="O1405" s="144"/>
      <c r="S1405" s="144"/>
      <c r="T1405" s="144"/>
    </row>
    <row r="1406" spans="7:20">
      <c r="G1406" s="144"/>
      <c r="H1406" s="144"/>
      <c r="I1406" s="144"/>
      <c r="J1406" s="144"/>
      <c r="K1406" s="144"/>
      <c r="L1406" s="144"/>
      <c r="M1406" s="144"/>
      <c r="N1406" s="144"/>
      <c r="O1406" s="144"/>
      <c r="S1406" s="144"/>
      <c r="T1406" s="144"/>
    </row>
    <row r="1407" spans="7:20">
      <c r="G1407" s="144"/>
      <c r="H1407" s="144"/>
      <c r="I1407" s="144"/>
      <c r="J1407" s="144"/>
      <c r="K1407" s="144"/>
      <c r="L1407" s="144"/>
      <c r="M1407" s="144"/>
      <c r="N1407" s="144"/>
      <c r="O1407" s="144"/>
      <c r="S1407" s="144"/>
      <c r="T1407" s="144"/>
    </row>
    <row r="1408" spans="7:20">
      <c r="G1408" s="144"/>
      <c r="H1408" s="144"/>
      <c r="I1408" s="144"/>
      <c r="J1408" s="144"/>
      <c r="K1408" s="144"/>
      <c r="L1408" s="144"/>
      <c r="M1408" s="144"/>
      <c r="N1408" s="144"/>
      <c r="O1408" s="144"/>
      <c r="S1408" s="144"/>
      <c r="T1408" s="144"/>
    </row>
    <row r="1409" spans="7:20">
      <c r="G1409" s="144"/>
      <c r="H1409" s="144"/>
      <c r="I1409" s="144"/>
      <c r="J1409" s="144"/>
      <c r="K1409" s="144"/>
      <c r="L1409" s="144"/>
      <c r="M1409" s="144"/>
      <c r="N1409" s="144"/>
      <c r="O1409" s="144"/>
      <c r="S1409" s="144"/>
      <c r="T1409" s="144"/>
    </row>
    <row r="1410" spans="7:20">
      <c r="G1410" s="144"/>
      <c r="H1410" s="144"/>
      <c r="I1410" s="144"/>
      <c r="J1410" s="144"/>
      <c r="K1410" s="144"/>
      <c r="L1410" s="144"/>
      <c r="M1410" s="144"/>
      <c r="N1410" s="144"/>
      <c r="O1410" s="144"/>
      <c r="S1410" s="144"/>
      <c r="T1410" s="144"/>
    </row>
    <row r="1411" spans="7:20">
      <c r="G1411" s="144"/>
      <c r="H1411" s="144"/>
      <c r="I1411" s="144"/>
      <c r="J1411" s="144"/>
      <c r="K1411" s="144"/>
      <c r="L1411" s="144"/>
      <c r="M1411" s="144"/>
      <c r="N1411" s="144"/>
      <c r="O1411" s="144"/>
      <c r="S1411" s="144"/>
      <c r="T1411" s="144"/>
    </row>
    <row r="1412" spans="7:20">
      <c r="G1412" s="144"/>
      <c r="H1412" s="144"/>
      <c r="I1412" s="144"/>
      <c r="J1412" s="144"/>
      <c r="K1412" s="144"/>
      <c r="L1412" s="144"/>
      <c r="M1412" s="144"/>
      <c r="N1412" s="144"/>
      <c r="O1412" s="144"/>
      <c r="S1412" s="144"/>
      <c r="T1412" s="144"/>
    </row>
    <row r="1413" spans="7:20">
      <c r="G1413" s="144"/>
      <c r="H1413" s="144"/>
      <c r="I1413" s="144"/>
      <c r="J1413" s="144"/>
      <c r="K1413" s="144"/>
      <c r="L1413" s="144"/>
      <c r="M1413" s="144"/>
      <c r="N1413" s="144"/>
      <c r="O1413" s="144"/>
      <c r="S1413" s="144"/>
      <c r="T1413" s="144"/>
    </row>
    <row r="1414" spans="7:20">
      <c r="G1414" s="144"/>
      <c r="H1414" s="144"/>
      <c r="I1414" s="144"/>
      <c r="J1414" s="144"/>
      <c r="K1414" s="144"/>
      <c r="L1414" s="144"/>
      <c r="M1414" s="144"/>
      <c r="N1414" s="144"/>
      <c r="O1414" s="144"/>
      <c r="S1414" s="144"/>
      <c r="T1414" s="144"/>
    </row>
    <row r="1415" spans="7:20">
      <c r="G1415" s="144"/>
      <c r="H1415" s="144"/>
      <c r="I1415" s="144"/>
      <c r="J1415" s="144"/>
      <c r="K1415" s="144"/>
      <c r="L1415" s="144"/>
      <c r="M1415" s="144"/>
      <c r="N1415" s="144"/>
      <c r="O1415" s="144"/>
      <c r="S1415" s="144"/>
      <c r="T1415" s="144"/>
    </row>
    <row r="1416" spans="7:20">
      <c r="G1416" s="144"/>
      <c r="H1416" s="144"/>
      <c r="I1416" s="144"/>
      <c r="J1416" s="144"/>
      <c r="K1416" s="144"/>
      <c r="L1416" s="144"/>
      <c r="M1416" s="144"/>
      <c r="N1416" s="144"/>
      <c r="O1416" s="144"/>
      <c r="S1416" s="144"/>
      <c r="T1416" s="144"/>
    </row>
    <row r="1417" spans="7:20">
      <c r="G1417" s="144"/>
      <c r="H1417" s="144"/>
      <c r="I1417" s="144"/>
      <c r="J1417" s="144"/>
      <c r="K1417" s="144"/>
      <c r="L1417" s="144"/>
      <c r="M1417" s="144"/>
      <c r="N1417" s="144"/>
      <c r="O1417" s="144"/>
      <c r="S1417" s="144"/>
      <c r="T1417" s="144"/>
    </row>
    <row r="1418" spans="7:20">
      <c r="G1418" s="144"/>
      <c r="H1418" s="144"/>
      <c r="I1418" s="144"/>
      <c r="J1418" s="144"/>
      <c r="K1418" s="144"/>
      <c r="L1418" s="144"/>
      <c r="M1418" s="144"/>
      <c r="N1418" s="144"/>
      <c r="O1418" s="144"/>
      <c r="S1418" s="144"/>
      <c r="T1418" s="144"/>
    </row>
    <row r="1419" spans="7:20">
      <c r="G1419" s="144"/>
      <c r="H1419" s="144"/>
      <c r="I1419" s="144"/>
      <c r="J1419" s="144"/>
      <c r="K1419" s="144"/>
      <c r="L1419" s="144"/>
      <c r="M1419" s="144"/>
      <c r="N1419" s="144"/>
      <c r="O1419" s="144"/>
      <c r="S1419" s="144"/>
      <c r="T1419" s="144"/>
    </row>
    <row r="1420" spans="7:20">
      <c r="G1420" s="144"/>
      <c r="H1420" s="144"/>
      <c r="I1420" s="144"/>
      <c r="J1420" s="144"/>
      <c r="K1420" s="144"/>
      <c r="L1420" s="144"/>
      <c r="M1420" s="144"/>
      <c r="N1420" s="144"/>
      <c r="O1420" s="144"/>
      <c r="S1420" s="144"/>
      <c r="T1420" s="144"/>
    </row>
    <row r="1421" spans="7:20">
      <c r="G1421" s="144"/>
      <c r="H1421" s="144"/>
      <c r="I1421" s="144"/>
      <c r="J1421" s="144"/>
      <c r="K1421" s="144"/>
      <c r="L1421" s="144"/>
      <c r="M1421" s="144"/>
      <c r="N1421" s="144"/>
      <c r="O1421" s="144"/>
      <c r="S1421" s="144"/>
      <c r="T1421" s="144"/>
    </row>
    <row r="1422" spans="7:20">
      <c r="G1422" s="144"/>
      <c r="H1422" s="144"/>
      <c r="I1422" s="144"/>
      <c r="J1422" s="144"/>
      <c r="K1422" s="144"/>
      <c r="L1422" s="144"/>
      <c r="M1422" s="144"/>
      <c r="N1422" s="144"/>
      <c r="O1422" s="144"/>
      <c r="S1422" s="144"/>
      <c r="T1422" s="144"/>
    </row>
    <row r="1423" spans="7:20">
      <c r="G1423" s="144"/>
      <c r="H1423" s="144"/>
      <c r="I1423" s="144"/>
      <c r="J1423" s="144"/>
      <c r="K1423" s="144"/>
      <c r="L1423" s="144"/>
      <c r="M1423" s="144"/>
      <c r="N1423" s="144"/>
      <c r="O1423" s="144"/>
      <c r="S1423" s="144"/>
      <c r="T1423" s="144"/>
    </row>
    <row r="1424" spans="7:20">
      <c r="G1424" s="144"/>
      <c r="H1424" s="144"/>
      <c r="I1424" s="144"/>
      <c r="J1424" s="144"/>
      <c r="K1424" s="144"/>
      <c r="L1424" s="144"/>
      <c r="M1424" s="144"/>
      <c r="N1424" s="144"/>
      <c r="O1424" s="144"/>
      <c r="S1424" s="144"/>
      <c r="T1424" s="144"/>
    </row>
    <row r="1425" spans="7:20">
      <c r="G1425" s="144"/>
      <c r="H1425" s="144"/>
      <c r="I1425" s="144"/>
      <c r="J1425" s="144"/>
      <c r="K1425" s="144"/>
      <c r="L1425" s="144"/>
      <c r="M1425" s="144"/>
      <c r="N1425" s="144"/>
      <c r="O1425" s="144"/>
      <c r="S1425" s="144"/>
      <c r="T1425" s="144"/>
    </row>
    <row r="1426" spans="7:20">
      <c r="G1426" s="144"/>
      <c r="H1426" s="144"/>
      <c r="I1426" s="144"/>
      <c r="J1426" s="144"/>
      <c r="K1426" s="144"/>
      <c r="L1426" s="144"/>
      <c r="M1426" s="144"/>
      <c r="N1426" s="144"/>
      <c r="O1426" s="144"/>
      <c r="S1426" s="144"/>
      <c r="T1426" s="144"/>
    </row>
    <row r="1427" spans="7:20">
      <c r="G1427" s="144"/>
      <c r="H1427" s="144"/>
      <c r="I1427" s="144"/>
      <c r="J1427" s="144"/>
      <c r="K1427" s="144"/>
      <c r="L1427" s="144"/>
      <c r="M1427" s="144"/>
      <c r="N1427" s="144"/>
      <c r="O1427" s="144"/>
      <c r="S1427" s="144"/>
      <c r="T1427" s="144"/>
    </row>
    <row r="1428" spans="7:20">
      <c r="G1428" s="144"/>
      <c r="H1428" s="144"/>
      <c r="I1428" s="144"/>
      <c r="J1428" s="144"/>
      <c r="K1428" s="144"/>
      <c r="L1428" s="144"/>
      <c r="M1428" s="144"/>
      <c r="N1428" s="144"/>
      <c r="O1428" s="144"/>
      <c r="S1428" s="144"/>
      <c r="T1428" s="144"/>
    </row>
    <row r="1429" spans="7:20">
      <c r="G1429" s="144"/>
      <c r="H1429" s="144"/>
      <c r="I1429" s="144"/>
      <c r="J1429" s="144"/>
      <c r="K1429" s="144"/>
      <c r="L1429" s="144"/>
      <c r="M1429" s="144"/>
      <c r="N1429" s="144"/>
      <c r="O1429" s="144"/>
      <c r="S1429" s="144"/>
      <c r="T1429" s="144"/>
    </row>
    <row r="1430" spans="7:20">
      <c r="G1430" s="144"/>
      <c r="H1430" s="144"/>
      <c r="I1430" s="144"/>
      <c r="J1430" s="144"/>
      <c r="K1430" s="144"/>
      <c r="L1430" s="144"/>
      <c r="M1430" s="144"/>
      <c r="N1430" s="144"/>
      <c r="O1430" s="144"/>
      <c r="S1430" s="144"/>
      <c r="T1430" s="144"/>
    </row>
    <row r="1431" spans="7:20">
      <c r="G1431" s="144"/>
      <c r="H1431" s="144"/>
      <c r="I1431" s="144"/>
      <c r="J1431" s="144"/>
      <c r="K1431" s="144"/>
      <c r="L1431" s="144"/>
      <c r="M1431" s="144"/>
      <c r="N1431" s="144"/>
      <c r="O1431" s="144"/>
      <c r="S1431" s="144"/>
      <c r="T1431" s="144"/>
    </row>
    <row r="1432" spans="7:20">
      <c r="G1432" s="144"/>
      <c r="H1432" s="144"/>
      <c r="I1432" s="144"/>
      <c r="J1432" s="144"/>
      <c r="K1432" s="144"/>
      <c r="L1432" s="144"/>
      <c r="M1432" s="144"/>
      <c r="N1432" s="144"/>
      <c r="O1432" s="144"/>
      <c r="S1432" s="144"/>
      <c r="T1432" s="144"/>
    </row>
    <row r="1433" spans="7:20">
      <c r="G1433" s="144"/>
      <c r="H1433" s="144"/>
      <c r="I1433" s="144"/>
      <c r="J1433" s="144"/>
      <c r="K1433" s="144"/>
      <c r="L1433" s="144"/>
      <c r="M1433" s="144"/>
      <c r="N1433" s="144"/>
      <c r="O1433" s="144"/>
      <c r="S1433" s="144"/>
      <c r="T1433" s="144"/>
    </row>
    <row r="1434" spans="7:20">
      <c r="G1434" s="144"/>
      <c r="H1434" s="144"/>
      <c r="I1434" s="144"/>
      <c r="J1434" s="144"/>
      <c r="K1434" s="144"/>
      <c r="L1434" s="144"/>
      <c r="M1434" s="144"/>
      <c r="N1434" s="144"/>
      <c r="O1434" s="144"/>
      <c r="S1434" s="144"/>
      <c r="T1434" s="144"/>
    </row>
    <row r="1435" spans="7:20">
      <c r="G1435" s="144"/>
      <c r="H1435" s="144"/>
      <c r="I1435" s="144"/>
      <c r="J1435" s="144"/>
      <c r="K1435" s="144"/>
      <c r="L1435" s="144"/>
      <c r="M1435" s="144"/>
      <c r="N1435" s="144"/>
      <c r="O1435" s="144"/>
      <c r="S1435" s="144"/>
      <c r="T1435" s="144"/>
    </row>
    <row r="1436" spans="7:20">
      <c r="G1436" s="144"/>
      <c r="H1436" s="144"/>
      <c r="I1436" s="144"/>
      <c r="J1436" s="144"/>
      <c r="K1436" s="144"/>
      <c r="L1436" s="144"/>
      <c r="M1436" s="144"/>
      <c r="N1436" s="144"/>
      <c r="O1436" s="144"/>
      <c r="S1436" s="144"/>
      <c r="T1436" s="144"/>
    </row>
    <row r="1437" spans="7:20">
      <c r="G1437" s="144"/>
      <c r="H1437" s="144"/>
      <c r="I1437" s="144"/>
      <c r="J1437" s="144"/>
      <c r="K1437" s="144"/>
      <c r="L1437" s="144"/>
      <c r="M1437" s="144"/>
      <c r="N1437" s="144"/>
      <c r="O1437" s="144"/>
      <c r="S1437" s="144"/>
      <c r="T1437" s="144"/>
    </row>
    <row r="1438" spans="7:20">
      <c r="G1438" s="144"/>
      <c r="H1438" s="144"/>
      <c r="I1438" s="144"/>
      <c r="J1438" s="144"/>
      <c r="K1438" s="144"/>
      <c r="L1438" s="144"/>
      <c r="M1438" s="144"/>
      <c r="N1438" s="144"/>
      <c r="O1438" s="144"/>
      <c r="S1438" s="144"/>
      <c r="T1438" s="144"/>
    </row>
    <row r="1439" spans="7:20">
      <c r="G1439" s="144"/>
      <c r="H1439" s="144"/>
      <c r="I1439" s="144"/>
      <c r="J1439" s="144"/>
      <c r="K1439" s="144"/>
      <c r="L1439" s="144"/>
      <c r="M1439" s="144"/>
      <c r="N1439" s="144"/>
      <c r="O1439" s="144"/>
      <c r="S1439" s="144"/>
      <c r="T1439" s="144"/>
    </row>
    <row r="1440" spans="7:20">
      <c r="G1440" s="144"/>
      <c r="H1440" s="144"/>
      <c r="I1440" s="144"/>
      <c r="J1440" s="144"/>
      <c r="K1440" s="144"/>
      <c r="L1440" s="144"/>
      <c r="M1440" s="144"/>
      <c r="N1440" s="144"/>
      <c r="O1440" s="144"/>
      <c r="S1440" s="144"/>
      <c r="T1440" s="144"/>
    </row>
    <row r="1441" spans="7:20">
      <c r="G1441" s="144"/>
      <c r="H1441" s="144"/>
      <c r="I1441" s="144"/>
      <c r="J1441" s="144"/>
      <c r="K1441" s="144"/>
      <c r="L1441" s="144"/>
      <c r="M1441" s="144"/>
      <c r="N1441" s="144"/>
      <c r="O1441" s="144"/>
      <c r="S1441" s="144"/>
      <c r="T1441" s="144"/>
    </row>
    <row r="1442" spans="7:20">
      <c r="G1442" s="144"/>
      <c r="H1442" s="144"/>
      <c r="I1442" s="144"/>
      <c r="J1442" s="144"/>
      <c r="K1442" s="144"/>
      <c r="L1442" s="144"/>
      <c r="M1442" s="144"/>
      <c r="N1442" s="144"/>
      <c r="O1442" s="144"/>
      <c r="S1442" s="144"/>
      <c r="T1442" s="144"/>
    </row>
    <row r="1443" spans="7:20">
      <c r="G1443" s="144"/>
      <c r="H1443" s="144"/>
      <c r="I1443" s="144"/>
      <c r="J1443" s="144"/>
      <c r="K1443" s="144"/>
      <c r="L1443" s="144"/>
      <c r="M1443" s="144"/>
      <c r="N1443" s="144"/>
      <c r="O1443" s="144"/>
      <c r="S1443" s="144"/>
      <c r="T1443" s="144"/>
    </row>
    <row r="1444" spans="7:20">
      <c r="G1444" s="144"/>
      <c r="H1444" s="144"/>
      <c r="I1444" s="144"/>
      <c r="J1444" s="144"/>
      <c r="K1444" s="144"/>
      <c r="L1444" s="144"/>
      <c r="M1444" s="144"/>
      <c r="N1444" s="144"/>
      <c r="O1444" s="144"/>
      <c r="S1444" s="144"/>
      <c r="T1444" s="144"/>
    </row>
    <row r="1445" spans="7:20">
      <c r="G1445" s="144"/>
      <c r="H1445" s="144"/>
      <c r="I1445" s="144"/>
      <c r="J1445" s="144"/>
      <c r="K1445" s="144"/>
      <c r="L1445" s="144"/>
      <c r="M1445" s="144"/>
      <c r="N1445" s="144"/>
      <c r="O1445" s="144"/>
      <c r="S1445" s="144"/>
      <c r="T1445" s="144"/>
    </row>
    <row r="1446" spans="7:20">
      <c r="G1446" s="144"/>
      <c r="H1446" s="144"/>
      <c r="I1446" s="144"/>
      <c r="J1446" s="144"/>
      <c r="K1446" s="144"/>
      <c r="L1446" s="144"/>
      <c r="M1446" s="144"/>
      <c r="N1446" s="144"/>
      <c r="O1446" s="144"/>
      <c r="S1446" s="144"/>
      <c r="T1446" s="144"/>
    </row>
    <row r="1447" spans="7:20">
      <c r="G1447" s="144"/>
      <c r="H1447" s="144"/>
      <c r="I1447" s="144"/>
      <c r="J1447" s="144"/>
      <c r="K1447" s="144"/>
      <c r="L1447" s="144"/>
      <c r="M1447" s="144"/>
      <c r="N1447" s="144"/>
      <c r="O1447" s="144"/>
      <c r="S1447" s="144"/>
      <c r="T1447" s="144"/>
    </row>
    <row r="1448" spans="7:20">
      <c r="G1448" s="144"/>
      <c r="H1448" s="144"/>
      <c r="I1448" s="144"/>
      <c r="J1448" s="144"/>
      <c r="K1448" s="144"/>
      <c r="L1448" s="144"/>
      <c r="M1448" s="144"/>
      <c r="N1448" s="144"/>
      <c r="O1448" s="144"/>
      <c r="S1448" s="144"/>
      <c r="T1448" s="144"/>
    </row>
    <row r="1449" spans="7:20">
      <c r="G1449" s="144"/>
      <c r="H1449" s="144"/>
      <c r="I1449" s="144"/>
      <c r="J1449" s="144"/>
      <c r="K1449" s="144"/>
      <c r="L1449" s="144"/>
      <c r="M1449" s="144"/>
      <c r="N1449" s="144"/>
      <c r="O1449" s="144"/>
      <c r="S1449" s="144"/>
      <c r="T1449" s="144"/>
    </row>
    <row r="1450" spans="7:20">
      <c r="G1450" s="144"/>
      <c r="H1450" s="144"/>
      <c r="I1450" s="144"/>
      <c r="J1450" s="144"/>
      <c r="K1450" s="144"/>
      <c r="L1450" s="144"/>
      <c r="M1450" s="144"/>
      <c r="N1450" s="144"/>
      <c r="O1450" s="144"/>
      <c r="S1450" s="144"/>
      <c r="T1450" s="144"/>
    </row>
    <row r="1451" spans="7:20">
      <c r="G1451" s="144"/>
      <c r="H1451" s="144"/>
      <c r="I1451" s="144"/>
      <c r="J1451" s="144"/>
      <c r="K1451" s="144"/>
      <c r="L1451" s="144"/>
      <c r="M1451" s="144"/>
      <c r="N1451" s="144"/>
      <c r="O1451" s="144"/>
      <c r="S1451" s="144"/>
      <c r="T1451" s="144"/>
    </row>
    <row r="1452" spans="7:20">
      <c r="G1452" s="144"/>
      <c r="H1452" s="144"/>
      <c r="I1452" s="144"/>
      <c r="J1452" s="144"/>
      <c r="K1452" s="144"/>
      <c r="L1452" s="144"/>
      <c r="M1452" s="144"/>
      <c r="N1452" s="144"/>
      <c r="O1452" s="144"/>
      <c r="S1452" s="144"/>
      <c r="T1452" s="144"/>
    </row>
    <row r="1453" spans="7:20">
      <c r="G1453" s="144"/>
      <c r="H1453" s="144"/>
      <c r="I1453" s="144"/>
      <c r="J1453" s="144"/>
      <c r="K1453" s="144"/>
      <c r="L1453" s="144"/>
      <c r="M1453" s="144"/>
      <c r="N1453" s="144"/>
      <c r="O1453" s="144"/>
      <c r="S1453" s="144"/>
      <c r="T1453" s="144"/>
    </row>
    <row r="1454" spans="7:20">
      <c r="G1454" s="144"/>
      <c r="H1454" s="144"/>
      <c r="I1454" s="144"/>
      <c r="J1454" s="144"/>
      <c r="K1454" s="144"/>
      <c r="L1454" s="144"/>
      <c r="M1454" s="144"/>
      <c r="N1454" s="144"/>
      <c r="O1454" s="144"/>
      <c r="S1454" s="144"/>
      <c r="T1454" s="144"/>
    </row>
    <row r="1455" spans="7:20">
      <c r="G1455" s="144"/>
      <c r="H1455" s="144"/>
      <c r="I1455" s="144"/>
      <c r="J1455" s="144"/>
      <c r="K1455" s="144"/>
      <c r="L1455" s="144"/>
      <c r="M1455" s="144"/>
      <c r="N1455" s="144"/>
      <c r="O1455" s="144"/>
      <c r="S1455" s="144"/>
      <c r="T1455" s="144"/>
    </row>
    <row r="1456" spans="7:20">
      <c r="G1456" s="144"/>
      <c r="H1456" s="144"/>
      <c r="I1456" s="144"/>
      <c r="J1456" s="144"/>
      <c r="K1456" s="144"/>
      <c r="L1456" s="144"/>
      <c r="M1456" s="144"/>
      <c r="N1456" s="144"/>
      <c r="O1456" s="144"/>
      <c r="S1456" s="144"/>
      <c r="T1456" s="144"/>
    </row>
    <row r="1457" spans="7:20">
      <c r="G1457" s="144"/>
      <c r="H1457" s="144"/>
      <c r="I1457" s="144"/>
      <c r="J1457" s="144"/>
      <c r="K1457" s="144"/>
      <c r="L1457" s="144"/>
      <c r="M1457" s="144"/>
      <c r="N1457" s="144"/>
      <c r="O1457" s="144"/>
      <c r="S1457" s="144"/>
      <c r="T1457" s="144"/>
    </row>
    <row r="1458" spans="7:20">
      <c r="G1458" s="144"/>
      <c r="H1458" s="144"/>
      <c r="I1458" s="144"/>
      <c r="J1458" s="144"/>
      <c r="K1458" s="144"/>
      <c r="L1458" s="144"/>
      <c r="M1458" s="144"/>
      <c r="N1458" s="144"/>
      <c r="O1458" s="144"/>
      <c r="S1458" s="144"/>
      <c r="T1458" s="144"/>
    </row>
    <row r="1459" spans="7:20">
      <c r="G1459" s="144"/>
      <c r="H1459" s="144"/>
      <c r="I1459" s="144"/>
      <c r="J1459" s="144"/>
      <c r="K1459" s="144"/>
      <c r="L1459" s="144"/>
      <c r="M1459" s="144"/>
      <c r="N1459" s="144"/>
      <c r="O1459" s="144"/>
      <c r="S1459" s="144"/>
      <c r="T1459" s="144"/>
    </row>
    <row r="1460" spans="7:20">
      <c r="G1460" s="144"/>
      <c r="H1460" s="144"/>
      <c r="I1460" s="144"/>
      <c r="J1460" s="144"/>
      <c r="K1460" s="144"/>
      <c r="L1460" s="144"/>
      <c r="M1460" s="144"/>
      <c r="N1460" s="144"/>
      <c r="O1460" s="144"/>
      <c r="S1460" s="144"/>
      <c r="T1460" s="144"/>
    </row>
    <row r="1461" spans="7:20">
      <c r="G1461" s="144"/>
      <c r="H1461" s="144"/>
      <c r="I1461" s="144"/>
      <c r="J1461" s="144"/>
      <c r="K1461" s="144"/>
      <c r="L1461" s="144"/>
      <c r="M1461" s="144"/>
      <c r="N1461" s="144"/>
      <c r="O1461" s="144"/>
      <c r="S1461" s="144"/>
      <c r="T1461" s="144"/>
    </row>
    <row r="1462" spans="7:20">
      <c r="G1462" s="144"/>
      <c r="H1462" s="144"/>
      <c r="I1462" s="144"/>
      <c r="J1462" s="144"/>
      <c r="K1462" s="144"/>
      <c r="L1462" s="144"/>
      <c r="M1462" s="144"/>
      <c r="N1462" s="144"/>
      <c r="O1462" s="144"/>
      <c r="S1462" s="144"/>
      <c r="T1462" s="144"/>
    </row>
    <row r="1463" spans="7:20">
      <c r="G1463" s="144"/>
      <c r="H1463" s="144"/>
      <c r="I1463" s="144"/>
      <c r="J1463" s="144"/>
      <c r="K1463" s="144"/>
      <c r="L1463" s="144"/>
      <c r="M1463" s="144"/>
      <c r="N1463" s="144"/>
      <c r="O1463" s="144"/>
      <c r="S1463" s="144"/>
      <c r="T1463" s="144"/>
    </row>
    <row r="1464" spans="7:20">
      <c r="G1464" s="144"/>
      <c r="H1464" s="144"/>
      <c r="I1464" s="144"/>
      <c r="J1464" s="144"/>
      <c r="K1464" s="144"/>
      <c r="L1464" s="144"/>
      <c r="M1464" s="144"/>
      <c r="N1464" s="144"/>
      <c r="O1464" s="144"/>
      <c r="S1464" s="144"/>
      <c r="T1464" s="144"/>
    </row>
    <row r="1465" spans="7:20">
      <c r="G1465" s="144"/>
      <c r="H1465" s="144"/>
      <c r="I1465" s="144"/>
      <c r="J1465" s="144"/>
      <c r="K1465" s="144"/>
      <c r="L1465" s="144"/>
      <c r="M1465" s="144"/>
      <c r="N1465" s="144"/>
      <c r="O1465" s="144"/>
      <c r="S1465" s="144"/>
      <c r="T1465" s="144"/>
    </row>
    <row r="1466" spans="7:20">
      <c r="G1466" s="144"/>
      <c r="H1466" s="144"/>
      <c r="I1466" s="144"/>
      <c r="J1466" s="144"/>
      <c r="K1466" s="144"/>
      <c r="L1466" s="144"/>
      <c r="M1466" s="144"/>
      <c r="N1466" s="144"/>
      <c r="O1466" s="144"/>
      <c r="S1466" s="144"/>
      <c r="T1466" s="144"/>
    </row>
    <row r="1467" spans="7:20">
      <c r="G1467" s="144"/>
      <c r="H1467" s="144"/>
      <c r="I1467" s="144"/>
      <c r="J1467" s="144"/>
      <c r="K1467" s="144"/>
      <c r="L1467" s="144"/>
      <c r="M1467" s="144"/>
      <c r="N1467" s="144"/>
      <c r="O1467" s="144"/>
      <c r="S1467" s="144"/>
      <c r="T1467" s="144"/>
    </row>
    <row r="1468" spans="7:20">
      <c r="G1468" s="144"/>
      <c r="H1468" s="144"/>
      <c r="I1468" s="144"/>
      <c r="J1468" s="144"/>
      <c r="K1468" s="144"/>
      <c r="L1468" s="144"/>
      <c r="M1468" s="144"/>
      <c r="N1468" s="144"/>
      <c r="O1468" s="144"/>
      <c r="S1468" s="144"/>
      <c r="T1468" s="144"/>
    </row>
    <row r="1469" spans="7:20">
      <c r="G1469" s="144"/>
      <c r="H1469" s="144"/>
      <c r="I1469" s="144"/>
      <c r="J1469" s="144"/>
      <c r="K1469" s="144"/>
      <c r="L1469" s="144"/>
      <c r="M1469" s="144"/>
      <c r="N1469" s="144"/>
      <c r="O1469" s="144"/>
      <c r="S1469" s="144"/>
      <c r="T1469" s="144"/>
    </row>
    <row r="1470" spans="7:20">
      <c r="G1470" s="144"/>
      <c r="H1470" s="144"/>
      <c r="I1470" s="144"/>
      <c r="J1470" s="144"/>
      <c r="K1470" s="144"/>
      <c r="L1470" s="144"/>
      <c r="M1470" s="144"/>
      <c r="N1470" s="144"/>
      <c r="O1470" s="144"/>
      <c r="S1470" s="144"/>
      <c r="T1470" s="144"/>
    </row>
    <row r="1471" spans="7:20">
      <c r="G1471" s="144"/>
      <c r="H1471" s="144"/>
      <c r="I1471" s="144"/>
      <c r="J1471" s="144"/>
      <c r="K1471" s="144"/>
      <c r="L1471" s="144"/>
      <c r="M1471" s="144"/>
      <c r="N1471" s="144"/>
      <c r="O1471" s="144"/>
      <c r="S1471" s="144"/>
      <c r="T1471" s="144"/>
    </row>
    <row r="1472" spans="7:20">
      <c r="G1472" s="144"/>
      <c r="H1472" s="144"/>
      <c r="I1472" s="144"/>
      <c r="J1472" s="144"/>
      <c r="K1472" s="144"/>
      <c r="L1472" s="144"/>
      <c r="M1472" s="144"/>
      <c r="N1472" s="144"/>
      <c r="O1472" s="144"/>
      <c r="S1472" s="144"/>
      <c r="T1472" s="144"/>
    </row>
    <row r="1473" spans="7:20">
      <c r="G1473" s="144"/>
      <c r="H1473" s="144"/>
      <c r="I1473" s="144"/>
      <c r="J1473" s="144"/>
      <c r="K1473" s="144"/>
      <c r="L1473" s="144"/>
      <c r="M1473" s="144"/>
      <c r="N1473" s="144"/>
      <c r="O1473" s="144"/>
      <c r="S1473" s="144"/>
      <c r="T1473" s="144"/>
    </row>
    <row r="1474" spans="7:20">
      <c r="G1474" s="144"/>
      <c r="H1474" s="144"/>
      <c r="I1474" s="144"/>
      <c r="J1474" s="144"/>
      <c r="K1474" s="144"/>
      <c r="L1474" s="144"/>
      <c r="M1474" s="144"/>
      <c r="N1474" s="144"/>
      <c r="O1474" s="144"/>
      <c r="S1474" s="144"/>
      <c r="T1474" s="144"/>
    </row>
    <row r="1475" spans="7:20">
      <c r="G1475" s="144"/>
      <c r="H1475" s="144"/>
      <c r="I1475" s="144"/>
      <c r="J1475" s="144"/>
      <c r="K1475" s="144"/>
      <c r="L1475" s="144"/>
      <c r="M1475" s="144"/>
      <c r="N1475" s="144"/>
      <c r="O1475" s="144"/>
      <c r="S1475" s="144"/>
      <c r="T1475" s="144"/>
    </row>
    <row r="1476" spans="7:20">
      <c r="G1476" s="144"/>
      <c r="H1476" s="144"/>
      <c r="I1476" s="144"/>
      <c r="J1476" s="144"/>
      <c r="K1476" s="144"/>
      <c r="L1476" s="144"/>
      <c r="M1476" s="144"/>
      <c r="N1476" s="144"/>
      <c r="O1476" s="144"/>
      <c r="S1476" s="144"/>
      <c r="T1476" s="144"/>
    </row>
    <row r="1477" spans="7:20">
      <c r="G1477" s="144"/>
      <c r="H1477" s="144"/>
      <c r="I1477" s="144"/>
      <c r="J1477" s="144"/>
      <c r="K1477" s="144"/>
      <c r="L1477" s="144"/>
      <c r="M1477" s="144"/>
      <c r="N1477" s="144"/>
      <c r="O1477" s="144"/>
      <c r="S1477" s="144"/>
      <c r="T1477" s="144"/>
    </row>
    <row r="1478" spans="7:20">
      <c r="G1478" s="144"/>
      <c r="H1478" s="144"/>
      <c r="I1478" s="144"/>
      <c r="J1478" s="144"/>
      <c r="K1478" s="144"/>
      <c r="L1478" s="144"/>
      <c r="M1478" s="144"/>
      <c r="N1478" s="144"/>
      <c r="O1478" s="144"/>
      <c r="S1478" s="144"/>
      <c r="T1478" s="144"/>
    </row>
    <row r="1479" spans="7:20">
      <c r="G1479" s="144"/>
      <c r="H1479" s="144"/>
      <c r="I1479" s="144"/>
      <c r="J1479" s="144"/>
      <c r="K1479" s="144"/>
      <c r="L1479" s="144"/>
      <c r="M1479" s="144"/>
      <c r="N1479" s="144"/>
      <c r="O1479" s="144"/>
      <c r="S1479" s="144"/>
      <c r="T1479" s="144"/>
    </row>
    <row r="1480" spans="7:20">
      <c r="G1480" s="144"/>
      <c r="H1480" s="144"/>
      <c r="I1480" s="144"/>
      <c r="J1480" s="144"/>
      <c r="K1480" s="144"/>
      <c r="L1480" s="144"/>
      <c r="M1480" s="144"/>
      <c r="N1480" s="144"/>
      <c r="O1480" s="144"/>
      <c r="S1480" s="144"/>
      <c r="T1480" s="144"/>
    </row>
    <row r="1481" spans="7:20">
      <c r="G1481" s="144"/>
      <c r="H1481" s="144"/>
      <c r="I1481" s="144"/>
      <c r="J1481" s="144"/>
      <c r="K1481" s="144"/>
      <c r="L1481" s="144"/>
      <c r="M1481" s="144"/>
      <c r="N1481" s="144"/>
      <c r="O1481" s="144"/>
      <c r="S1481" s="144"/>
      <c r="T1481" s="144"/>
    </row>
    <row r="1482" spans="7:20">
      <c r="G1482" s="144"/>
      <c r="H1482" s="144"/>
      <c r="I1482" s="144"/>
      <c r="J1482" s="144"/>
      <c r="K1482" s="144"/>
      <c r="L1482" s="144"/>
      <c r="M1482" s="144"/>
      <c r="N1482" s="144"/>
      <c r="O1482" s="144"/>
      <c r="S1482" s="144"/>
      <c r="T1482" s="144"/>
    </row>
    <row r="1483" spans="7:20">
      <c r="G1483" s="144"/>
      <c r="H1483" s="144"/>
      <c r="I1483" s="144"/>
      <c r="J1483" s="144"/>
      <c r="K1483" s="144"/>
      <c r="L1483" s="144"/>
      <c r="M1483" s="144"/>
      <c r="N1483" s="144"/>
      <c r="O1483" s="144"/>
      <c r="S1483" s="144"/>
      <c r="T1483" s="144"/>
    </row>
    <row r="1484" spans="7:20">
      <c r="G1484" s="144"/>
      <c r="H1484" s="144"/>
      <c r="I1484" s="144"/>
      <c r="J1484" s="144"/>
      <c r="K1484" s="144"/>
      <c r="L1484" s="144"/>
      <c r="M1484" s="144"/>
      <c r="N1484" s="144"/>
      <c r="O1484" s="144"/>
      <c r="S1484" s="144"/>
      <c r="T1484" s="144"/>
    </row>
    <row r="1485" spans="7:20">
      <c r="G1485" s="144"/>
      <c r="H1485" s="144"/>
      <c r="I1485" s="144"/>
      <c r="J1485" s="144"/>
      <c r="K1485" s="144"/>
      <c r="L1485" s="144"/>
      <c r="M1485" s="144"/>
      <c r="N1485" s="144"/>
      <c r="O1485" s="144"/>
      <c r="S1485" s="144"/>
      <c r="T1485" s="144"/>
    </row>
    <row r="1486" spans="7:20">
      <c r="G1486" s="144"/>
      <c r="H1486" s="144"/>
      <c r="I1486" s="144"/>
      <c r="J1486" s="144"/>
      <c r="K1486" s="144"/>
      <c r="L1486" s="144"/>
      <c r="M1486" s="144"/>
      <c r="N1486" s="144"/>
      <c r="O1486" s="144"/>
      <c r="S1486" s="144"/>
      <c r="T1486" s="144"/>
    </row>
    <row r="1487" spans="7:20">
      <c r="G1487" s="144"/>
      <c r="H1487" s="144"/>
      <c r="I1487" s="144"/>
      <c r="J1487" s="144"/>
      <c r="K1487" s="144"/>
      <c r="L1487" s="144"/>
      <c r="M1487" s="144"/>
      <c r="N1487" s="144"/>
      <c r="O1487" s="144"/>
      <c r="S1487" s="144"/>
      <c r="T1487" s="144"/>
    </row>
    <row r="1488" spans="7:20">
      <c r="G1488" s="144"/>
      <c r="H1488" s="144"/>
      <c r="I1488" s="144"/>
      <c r="J1488" s="144"/>
      <c r="K1488" s="144"/>
      <c r="L1488" s="144"/>
      <c r="M1488" s="144"/>
      <c r="N1488" s="144"/>
      <c r="O1488" s="144"/>
      <c r="S1488" s="144"/>
      <c r="T1488" s="144"/>
    </row>
    <row r="1489" spans="7:20">
      <c r="G1489" s="144"/>
      <c r="H1489" s="144"/>
      <c r="I1489" s="144"/>
      <c r="J1489" s="144"/>
      <c r="K1489" s="144"/>
      <c r="L1489" s="144"/>
      <c r="M1489" s="144"/>
      <c r="N1489" s="144"/>
      <c r="O1489" s="144"/>
      <c r="S1489" s="144"/>
      <c r="T1489" s="144"/>
    </row>
    <row r="1490" spans="7:20">
      <c r="G1490" s="144"/>
      <c r="H1490" s="144"/>
      <c r="I1490" s="144"/>
      <c r="J1490" s="144"/>
      <c r="K1490" s="144"/>
      <c r="L1490" s="144"/>
      <c r="M1490" s="144"/>
      <c r="N1490" s="144"/>
      <c r="O1490" s="144"/>
      <c r="S1490" s="144"/>
      <c r="T1490" s="144"/>
    </row>
    <row r="1491" spans="7:20">
      <c r="G1491" s="144"/>
      <c r="H1491" s="144"/>
      <c r="I1491" s="144"/>
      <c r="J1491" s="144"/>
      <c r="K1491" s="144"/>
      <c r="L1491" s="144"/>
      <c r="M1491" s="144"/>
      <c r="N1491" s="144"/>
      <c r="O1491" s="144"/>
      <c r="S1491" s="144"/>
      <c r="T1491" s="144"/>
    </row>
    <row r="1492" spans="7:20">
      <c r="G1492" s="144"/>
      <c r="H1492" s="144"/>
      <c r="I1492" s="144"/>
      <c r="J1492" s="144"/>
      <c r="K1492" s="144"/>
      <c r="L1492" s="144"/>
      <c r="M1492" s="144"/>
      <c r="N1492" s="144"/>
      <c r="O1492" s="144"/>
      <c r="S1492" s="144"/>
      <c r="T1492" s="144"/>
    </row>
    <row r="1493" spans="7:20">
      <c r="G1493" s="144"/>
      <c r="H1493" s="144"/>
      <c r="I1493" s="144"/>
      <c r="J1493" s="144"/>
      <c r="K1493" s="144"/>
      <c r="L1493" s="144"/>
      <c r="M1493" s="144"/>
      <c r="N1493" s="144"/>
      <c r="O1493" s="144"/>
      <c r="S1493" s="144"/>
      <c r="T1493" s="144"/>
    </row>
    <row r="1494" spans="7:20">
      <c r="G1494" s="144"/>
      <c r="H1494" s="144"/>
      <c r="I1494" s="144"/>
      <c r="J1494" s="144"/>
      <c r="K1494" s="144"/>
      <c r="L1494" s="144"/>
      <c r="M1494" s="144"/>
      <c r="N1494" s="144"/>
      <c r="O1494" s="144"/>
      <c r="S1494" s="144"/>
      <c r="T1494" s="144"/>
    </row>
    <row r="1495" spans="7:20">
      <c r="G1495" s="144"/>
      <c r="H1495" s="144"/>
      <c r="I1495" s="144"/>
      <c r="J1495" s="144"/>
      <c r="K1495" s="144"/>
      <c r="L1495" s="144"/>
      <c r="M1495" s="144"/>
      <c r="N1495" s="144"/>
      <c r="O1495" s="144"/>
      <c r="S1495" s="144"/>
      <c r="T1495" s="144"/>
    </row>
    <row r="1496" spans="7:20">
      <c r="G1496" s="144"/>
      <c r="H1496" s="144"/>
      <c r="I1496" s="144"/>
      <c r="J1496" s="144"/>
      <c r="K1496" s="144"/>
      <c r="L1496" s="144"/>
      <c r="M1496" s="144"/>
      <c r="N1496" s="144"/>
      <c r="O1496" s="144"/>
      <c r="S1496" s="144"/>
      <c r="T1496" s="144"/>
    </row>
    <row r="1497" spans="7:20">
      <c r="G1497" s="144"/>
      <c r="H1497" s="144"/>
      <c r="I1497" s="144"/>
      <c r="J1497" s="144"/>
      <c r="K1497" s="144"/>
      <c r="L1497" s="144"/>
      <c r="M1497" s="144"/>
      <c r="N1497" s="144"/>
      <c r="O1497" s="144"/>
      <c r="S1497" s="144"/>
      <c r="T1497" s="144"/>
    </row>
    <row r="1498" spans="7:20">
      <c r="G1498" s="144"/>
      <c r="H1498" s="144"/>
      <c r="I1498" s="144"/>
      <c r="J1498" s="144"/>
      <c r="K1498" s="144"/>
      <c r="L1498" s="144"/>
      <c r="M1498" s="144"/>
      <c r="N1498" s="144"/>
      <c r="O1498" s="144"/>
      <c r="S1498" s="144"/>
      <c r="T1498" s="144"/>
    </row>
    <row r="1499" spans="7:20">
      <c r="G1499" s="144"/>
      <c r="H1499" s="144"/>
      <c r="I1499" s="144"/>
      <c r="J1499" s="144"/>
      <c r="K1499" s="144"/>
      <c r="L1499" s="144"/>
      <c r="M1499" s="144"/>
      <c r="N1499" s="144"/>
      <c r="O1499" s="144"/>
      <c r="S1499" s="144"/>
      <c r="T1499" s="144"/>
    </row>
    <row r="1500" spans="7:20">
      <c r="G1500" s="144"/>
      <c r="H1500" s="144"/>
      <c r="I1500" s="144"/>
      <c r="J1500" s="144"/>
      <c r="K1500" s="144"/>
      <c r="L1500" s="144"/>
      <c r="M1500" s="144"/>
      <c r="N1500" s="144"/>
      <c r="O1500" s="144"/>
      <c r="S1500" s="144"/>
      <c r="T1500" s="144"/>
    </row>
    <row r="1501" spans="7:20">
      <c r="G1501" s="144"/>
      <c r="H1501" s="144"/>
      <c r="I1501" s="144"/>
      <c r="J1501" s="144"/>
      <c r="K1501" s="144"/>
      <c r="L1501" s="144"/>
      <c r="M1501" s="144"/>
      <c r="N1501" s="144"/>
      <c r="O1501" s="144"/>
      <c r="S1501" s="144"/>
      <c r="T1501" s="144"/>
    </row>
    <row r="1502" spans="7:20">
      <c r="G1502" s="144"/>
      <c r="H1502" s="144"/>
      <c r="I1502" s="144"/>
      <c r="J1502" s="144"/>
      <c r="K1502" s="144"/>
      <c r="L1502" s="144"/>
      <c r="M1502" s="144"/>
      <c r="N1502" s="144"/>
      <c r="O1502" s="144"/>
      <c r="S1502" s="144"/>
      <c r="T1502" s="144"/>
    </row>
    <row r="1503" spans="7:20">
      <c r="G1503" s="144"/>
      <c r="H1503" s="144"/>
      <c r="I1503" s="144"/>
      <c r="J1503" s="144"/>
      <c r="K1503" s="144"/>
      <c r="L1503" s="144"/>
      <c r="M1503" s="144"/>
      <c r="N1503" s="144"/>
      <c r="O1503" s="144"/>
      <c r="S1503" s="144"/>
      <c r="T1503" s="144"/>
    </row>
    <row r="1504" spans="7:20">
      <c r="G1504" s="144"/>
      <c r="H1504" s="144"/>
      <c r="I1504" s="144"/>
      <c r="J1504" s="144"/>
      <c r="K1504" s="144"/>
      <c r="L1504" s="144"/>
      <c r="M1504" s="144"/>
      <c r="N1504" s="144"/>
      <c r="O1504" s="144"/>
      <c r="S1504" s="144"/>
      <c r="T1504" s="144"/>
    </row>
    <row r="1505" spans="7:20">
      <c r="G1505" s="144"/>
      <c r="H1505" s="144"/>
      <c r="I1505" s="144"/>
      <c r="J1505" s="144"/>
      <c r="K1505" s="144"/>
      <c r="L1505" s="144"/>
      <c r="M1505" s="144"/>
      <c r="N1505" s="144"/>
      <c r="O1505" s="144"/>
      <c r="S1505" s="144"/>
      <c r="T1505" s="144"/>
    </row>
    <row r="1506" spans="7:20">
      <c r="G1506" s="144"/>
      <c r="H1506" s="144"/>
      <c r="I1506" s="144"/>
      <c r="J1506" s="144"/>
      <c r="K1506" s="144"/>
      <c r="L1506" s="144"/>
      <c r="M1506" s="144"/>
      <c r="N1506" s="144"/>
      <c r="O1506" s="144"/>
      <c r="S1506" s="144"/>
      <c r="T1506" s="144"/>
    </row>
    <row r="1507" spans="7:20">
      <c r="G1507" s="144"/>
      <c r="H1507" s="144"/>
      <c r="I1507" s="144"/>
      <c r="J1507" s="144"/>
      <c r="K1507" s="144"/>
      <c r="L1507" s="144"/>
      <c r="M1507" s="144"/>
      <c r="N1507" s="144"/>
      <c r="O1507" s="144"/>
      <c r="S1507" s="144"/>
      <c r="T1507" s="144"/>
    </row>
    <row r="1508" spans="7:20">
      <c r="G1508" s="144"/>
      <c r="H1508" s="144"/>
      <c r="I1508" s="144"/>
      <c r="J1508" s="144"/>
      <c r="K1508" s="144"/>
      <c r="L1508" s="144"/>
      <c r="M1508" s="144"/>
      <c r="N1508" s="144"/>
      <c r="O1508" s="144"/>
      <c r="S1508" s="144"/>
      <c r="T1508" s="144"/>
    </row>
    <row r="1509" spans="7:20">
      <c r="G1509" s="144"/>
      <c r="H1509" s="144"/>
      <c r="I1509" s="144"/>
      <c r="J1509" s="144"/>
      <c r="K1509" s="144"/>
      <c r="L1509" s="144"/>
      <c r="M1509" s="144"/>
      <c r="N1509" s="144"/>
      <c r="O1509" s="144"/>
      <c r="S1509" s="144"/>
      <c r="T1509" s="144"/>
    </row>
    <row r="1510" spans="7:20">
      <c r="G1510" s="144"/>
      <c r="H1510" s="144"/>
      <c r="I1510" s="144"/>
      <c r="J1510" s="144"/>
      <c r="K1510" s="144"/>
      <c r="L1510" s="144"/>
      <c r="M1510" s="144"/>
      <c r="N1510" s="144"/>
      <c r="O1510" s="144"/>
      <c r="S1510" s="144"/>
      <c r="T1510" s="144"/>
    </row>
    <row r="1511" spans="7:20">
      <c r="G1511" s="144"/>
      <c r="H1511" s="144"/>
      <c r="I1511" s="144"/>
      <c r="J1511" s="144"/>
      <c r="K1511" s="144"/>
      <c r="L1511" s="144"/>
      <c r="M1511" s="144"/>
      <c r="N1511" s="144"/>
      <c r="O1511" s="144"/>
      <c r="S1511" s="144"/>
      <c r="T1511" s="144"/>
    </row>
    <row r="1512" spans="7:20">
      <c r="G1512" s="144"/>
      <c r="H1512" s="144"/>
      <c r="I1512" s="144"/>
      <c r="J1512" s="144"/>
      <c r="K1512" s="144"/>
      <c r="L1512" s="144"/>
      <c r="M1512" s="144"/>
      <c r="N1512" s="144"/>
      <c r="O1512" s="144"/>
      <c r="S1512" s="144"/>
      <c r="T1512" s="144"/>
    </row>
    <row r="1513" spans="7:20">
      <c r="G1513" s="144"/>
      <c r="H1513" s="144"/>
      <c r="I1513" s="144"/>
      <c r="J1513" s="144"/>
      <c r="K1513" s="144"/>
      <c r="L1513" s="144"/>
      <c r="M1513" s="144"/>
      <c r="N1513" s="144"/>
      <c r="O1513" s="144"/>
      <c r="S1513" s="144"/>
      <c r="T1513" s="144"/>
    </row>
    <row r="1514" spans="7:20">
      <c r="G1514" s="144"/>
      <c r="H1514" s="144"/>
      <c r="I1514" s="144"/>
      <c r="J1514" s="144"/>
      <c r="K1514" s="144"/>
      <c r="L1514" s="144"/>
      <c r="M1514" s="144"/>
      <c r="N1514" s="144"/>
      <c r="O1514" s="144"/>
      <c r="S1514" s="144"/>
      <c r="T1514" s="144"/>
    </row>
    <row r="1515" spans="7:20">
      <c r="G1515" s="144"/>
      <c r="H1515" s="144"/>
      <c r="I1515" s="144"/>
      <c r="J1515" s="144"/>
      <c r="K1515" s="144"/>
      <c r="L1515" s="144"/>
      <c r="M1515" s="144"/>
      <c r="N1515" s="144"/>
      <c r="O1515" s="144"/>
      <c r="S1515" s="144"/>
      <c r="T1515" s="144"/>
    </row>
    <row r="1516" spans="7:20">
      <c r="G1516" s="144"/>
      <c r="H1516" s="144"/>
      <c r="I1516" s="144"/>
      <c r="J1516" s="144"/>
      <c r="K1516" s="144"/>
      <c r="L1516" s="144"/>
      <c r="M1516" s="144"/>
      <c r="N1516" s="144"/>
      <c r="O1516" s="144"/>
      <c r="S1516" s="144"/>
      <c r="T1516" s="144"/>
    </row>
    <row r="1517" spans="7:20">
      <c r="G1517" s="144"/>
      <c r="H1517" s="144"/>
      <c r="I1517" s="144"/>
      <c r="J1517" s="144"/>
      <c r="K1517" s="144"/>
      <c r="L1517" s="144"/>
      <c r="M1517" s="144"/>
      <c r="N1517" s="144"/>
      <c r="O1517" s="144"/>
      <c r="S1517" s="144"/>
      <c r="T1517" s="144"/>
    </row>
    <row r="1518" spans="7:20">
      <c r="G1518" s="144"/>
      <c r="H1518" s="144"/>
      <c r="I1518" s="144"/>
      <c r="J1518" s="144"/>
      <c r="K1518" s="144"/>
      <c r="L1518" s="144"/>
      <c r="M1518" s="144"/>
      <c r="N1518" s="144"/>
      <c r="O1518" s="144"/>
      <c r="S1518" s="144"/>
      <c r="T1518" s="144"/>
    </row>
    <row r="1519" spans="7:20">
      <c r="G1519" s="144"/>
      <c r="H1519" s="144"/>
      <c r="I1519" s="144"/>
      <c r="J1519" s="144"/>
      <c r="K1519" s="144"/>
      <c r="L1519" s="144"/>
      <c r="M1519" s="144"/>
      <c r="N1519" s="144"/>
      <c r="O1519" s="144"/>
      <c r="S1519" s="144"/>
      <c r="T1519" s="144"/>
    </row>
    <row r="1520" spans="7:20">
      <c r="G1520" s="144"/>
      <c r="H1520" s="144"/>
      <c r="I1520" s="144"/>
      <c r="J1520" s="144"/>
      <c r="K1520" s="144"/>
      <c r="L1520" s="144"/>
      <c r="M1520" s="144"/>
      <c r="N1520" s="144"/>
      <c r="O1520" s="144"/>
      <c r="S1520" s="144"/>
      <c r="T1520" s="144"/>
    </row>
    <row r="1521" spans="7:20">
      <c r="G1521" s="144"/>
      <c r="H1521" s="144"/>
      <c r="I1521" s="144"/>
      <c r="J1521" s="144"/>
      <c r="K1521" s="144"/>
      <c r="L1521" s="144"/>
      <c r="M1521" s="144"/>
      <c r="N1521" s="144"/>
      <c r="O1521" s="144"/>
      <c r="S1521" s="144"/>
      <c r="T1521" s="144"/>
    </row>
    <row r="1522" spans="7:20">
      <c r="G1522" s="144"/>
      <c r="H1522" s="144"/>
      <c r="I1522" s="144"/>
      <c r="J1522" s="144"/>
      <c r="K1522" s="144"/>
      <c r="L1522" s="144"/>
      <c r="M1522" s="144"/>
      <c r="N1522" s="144"/>
      <c r="O1522" s="144"/>
      <c r="S1522" s="144"/>
      <c r="T1522" s="144"/>
    </row>
    <row r="1523" spans="7:20">
      <c r="G1523" s="144"/>
      <c r="H1523" s="144"/>
      <c r="I1523" s="144"/>
      <c r="J1523" s="144"/>
      <c r="K1523" s="144"/>
      <c r="L1523" s="144"/>
      <c r="M1523" s="144"/>
      <c r="N1523" s="144"/>
      <c r="O1523" s="144"/>
      <c r="S1523" s="144"/>
      <c r="T1523" s="144"/>
    </row>
    <row r="1524" spans="7:20">
      <c r="G1524" s="144"/>
      <c r="H1524" s="144"/>
      <c r="I1524" s="144"/>
      <c r="J1524" s="144"/>
      <c r="K1524" s="144"/>
      <c r="L1524" s="144"/>
      <c r="M1524" s="144"/>
      <c r="N1524" s="144"/>
      <c r="O1524" s="144"/>
      <c r="S1524" s="144"/>
      <c r="T1524" s="144"/>
    </row>
    <row r="1525" spans="7:20">
      <c r="G1525" s="144"/>
      <c r="H1525" s="144"/>
      <c r="I1525" s="144"/>
      <c r="J1525" s="144"/>
      <c r="K1525" s="144"/>
      <c r="L1525" s="144"/>
      <c r="M1525" s="144"/>
      <c r="N1525" s="144"/>
      <c r="O1525" s="144"/>
      <c r="S1525" s="144"/>
      <c r="T1525" s="144"/>
    </row>
    <row r="1526" spans="7:20">
      <c r="G1526" s="144"/>
      <c r="H1526" s="144"/>
      <c r="I1526" s="144"/>
      <c r="J1526" s="144"/>
      <c r="K1526" s="144"/>
      <c r="L1526" s="144"/>
      <c r="M1526" s="144"/>
      <c r="N1526" s="144"/>
      <c r="O1526" s="144"/>
      <c r="S1526" s="144"/>
      <c r="T1526" s="144"/>
    </row>
    <row r="1527" spans="7:20">
      <c r="G1527" s="144"/>
      <c r="H1527" s="144"/>
      <c r="I1527" s="144"/>
      <c r="J1527" s="144"/>
      <c r="K1527" s="144"/>
      <c r="L1527" s="144"/>
      <c r="M1527" s="144"/>
      <c r="N1527" s="144"/>
      <c r="O1527" s="144"/>
      <c r="S1527" s="144"/>
      <c r="T1527" s="144"/>
    </row>
    <row r="1528" spans="7:20">
      <c r="G1528" s="144"/>
      <c r="H1528" s="144"/>
      <c r="I1528" s="144"/>
      <c r="J1528" s="144"/>
      <c r="K1528" s="144"/>
      <c r="L1528" s="144"/>
      <c r="M1528" s="144"/>
      <c r="N1528" s="144"/>
      <c r="O1528" s="144"/>
      <c r="S1528" s="144"/>
      <c r="T1528" s="144"/>
    </row>
    <row r="1529" spans="7:20">
      <c r="G1529" s="144"/>
      <c r="H1529" s="144"/>
      <c r="I1529" s="144"/>
      <c r="J1529" s="144"/>
      <c r="K1529" s="144"/>
      <c r="L1529" s="144"/>
      <c r="M1529" s="144"/>
      <c r="N1529" s="144"/>
      <c r="O1529" s="144"/>
      <c r="S1529" s="144"/>
      <c r="T1529" s="144"/>
    </row>
    <row r="1530" spans="7:20">
      <c r="G1530" s="144"/>
      <c r="H1530" s="144"/>
      <c r="I1530" s="144"/>
      <c r="J1530" s="144"/>
      <c r="K1530" s="144"/>
      <c r="L1530" s="144"/>
      <c r="M1530" s="144"/>
      <c r="N1530" s="144"/>
      <c r="O1530" s="144"/>
      <c r="S1530" s="144"/>
      <c r="T1530" s="144"/>
    </row>
    <row r="1531" spans="7:20">
      <c r="G1531" s="144"/>
      <c r="H1531" s="144"/>
      <c r="I1531" s="144"/>
      <c r="J1531" s="144"/>
      <c r="K1531" s="144"/>
      <c r="L1531" s="144"/>
      <c r="M1531" s="144"/>
      <c r="N1531" s="144"/>
      <c r="O1531" s="144"/>
      <c r="S1531" s="144"/>
      <c r="T1531" s="144"/>
    </row>
    <row r="1532" spans="7:20">
      <c r="G1532" s="144"/>
      <c r="H1532" s="144"/>
      <c r="I1532" s="144"/>
      <c r="J1532" s="144"/>
      <c r="K1532" s="144"/>
      <c r="L1532" s="144"/>
      <c r="M1532" s="144"/>
      <c r="N1532" s="144"/>
      <c r="O1532" s="144"/>
      <c r="S1532" s="144"/>
      <c r="T1532" s="144"/>
    </row>
    <row r="1533" spans="7:20">
      <c r="G1533" s="144"/>
      <c r="H1533" s="144"/>
      <c r="I1533" s="144"/>
      <c r="J1533" s="144"/>
      <c r="K1533" s="144"/>
      <c r="L1533" s="144"/>
      <c r="M1533" s="144"/>
      <c r="N1533" s="144"/>
      <c r="O1533" s="144"/>
      <c r="S1533" s="144"/>
      <c r="T1533" s="144"/>
    </row>
    <row r="1534" spans="7:20">
      <c r="G1534" s="144"/>
      <c r="H1534" s="144"/>
      <c r="I1534" s="144"/>
      <c r="J1534" s="144"/>
      <c r="K1534" s="144"/>
      <c r="L1534" s="144"/>
      <c r="M1534" s="144"/>
      <c r="N1534" s="144"/>
      <c r="O1534" s="144"/>
      <c r="S1534" s="144"/>
      <c r="T1534" s="144"/>
    </row>
    <row r="1535" spans="7:20">
      <c r="G1535" s="144"/>
      <c r="H1535" s="144"/>
      <c r="I1535" s="144"/>
      <c r="J1535" s="144"/>
      <c r="K1535" s="144"/>
      <c r="L1535" s="144"/>
      <c r="M1535" s="144"/>
      <c r="N1535" s="144"/>
      <c r="O1535" s="144"/>
      <c r="S1535" s="144"/>
      <c r="T1535" s="144"/>
    </row>
    <row r="1536" spans="7:20">
      <c r="G1536" s="144"/>
      <c r="H1536" s="144"/>
      <c r="I1536" s="144"/>
      <c r="J1536" s="144"/>
      <c r="K1536" s="144"/>
      <c r="L1536" s="144"/>
      <c r="M1536" s="144"/>
      <c r="N1536" s="144"/>
      <c r="O1536" s="144"/>
      <c r="S1536" s="144"/>
      <c r="T1536" s="144"/>
    </row>
    <row r="1537" spans="7:20">
      <c r="G1537" s="144"/>
      <c r="H1537" s="144"/>
      <c r="I1537" s="144"/>
      <c r="J1537" s="144"/>
      <c r="K1537" s="144"/>
      <c r="L1537" s="144"/>
      <c r="M1537" s="144"/>
      <c r="N1537" s="144"/>
      <c r="O1537" s="144"/>
      <c r="S1537" s="144"/>
      <c r="T1537" s="144"/>
    </row>
    <row r="1538" spans="7:20">
      <c r="G1538" s="144"/>
      <c r="H1538" s="144"/>
      <c r="I1538" s="144"/>
      <c r="J1538" s="144"/>
      <c r="K1538" s="144"/>
      <c r="L1538" s="144"/>
      <c r="M1538" s="144"/>
      <c r="N1538" s="144"/>
      <c r="O1538" s="144"/>
      <c r="S1538" s="144"/>
      <c r="T1538" s="144"/>
    </row>
    <row r="1539" spans="7:20">
      <c r="G1539" s="144"/>
      <c r="H1539" s="144"/>
      <c r="I1539" s="144"/>
      <c r="J1539" s="144"/>
      <c r="K1539" s="144"/>
      <c r="L1539" s="144"/>
      <c r="M1539" s="144"/>
      <c r="N1539" s="144"/>
      <c r="O1539" s="144"/>
      <c r="S1539" s="144"/>
      <c r="T1539" s="144"/>
    </row>
    <row r="1540" spans="7:20">
      <c r="G1540" s="144"/>
      <c r="H1540" s="144"/>
      <c r="I1540" s="144"/>
      <c r="J1540" s="144"/>
      <c r="K1540" s="144"/>
      <c r="L1540" s="144"/>
      <c r="M1540" s="144"/>
      <c r="N1540" s="144"/>
      <c r="O1540" s="144"/>
      <c r="S1540" s="144"/>
      <c r="T1540" s="144"/>
    </row>
    <row r="1541" spans="7:20">
      <c r="G1541" s="144"/>
      <c r="H1541" s="144"/>
      <c r="I1541" s="144"/>
      <c r="J1541" s="144"/>
      <c r="K1541" s="144"/>
      <c r="L1541" s="144"/>
      <c r="M1541" s="144"/>
      <c r="N1541" s="144"/>
      <c r="O1541" s="144"/>
      <c r="S1541" s="144"/>
      <c r="T1541" s="144"/>
    </row>
    <row r="1542" spans="7:20">
      <c r="G1542" s="144"/>
      <c r="H1542" s="144"/>
      <c r="I1542" s="144"/>
      <c r="J1542" s="144"/>
      <c r="K1542" s="144"/>
      <c r="L1542" s="144"/>
      <c r="M1542" s="144"/>
      <c r="N1542" s="144"/>
      <c r="O1542" s="144"/>
      <c r="S1542" s="144"/>
      <c r="T1542" s="144"/>
    </row>
    <row r="1543" spans="7:20">
      <c r="G1543" s="144"/>
      <c r="H1543" s="144"/>
      <c r="I1543" s="144"/>
      <c r="J1543" s="144"/>
      <c r="K1543" s="144"/>
      <c r="L1543" s="144"/>
      <c r="M1543" s="144"/>
      <c r="N1543" s="144"/>
      <c r="O1543" s="144"/>
      <c r="S1543" s="144"/>
      <c r="T1543" s="144"/>
    </row>
    <row r="1544" spans="7:20">
      <c r="G1544" s="144"/>
      <c r="H1544" s="144"/>
      <c r="I1544" s="144"/>
      <c r="J1544" s="144"/>
      <c r="K1544" s="144"/>
      <c r="L1544" s="144"/>
      <c r="M1544" s="144"/>
      <c r="N1544" s="144"/>
      <c r="O1544" s="144"/>
      <c r="S1544" s="144"/>
      <c r="T1544" s="144"/>
    </row>
    <row r="1545" spans="7:20">
      <c r="G1545" s="144"/>
      <c r="H1545" s="144"/>
      <c r="I1545" s="144"/>
      <c r="J1545" s="144"/>
      <c r="K1545" s="144"/>
      <c r="L1545" s="144"/>
      <c r="M1545" s="144"/>
      <c r="N1545" s="144"/>
      <c r="O1545" s="144"/>
      <c r="S1545" s="144"/>
      <c r="T1545" s="144"/>
    </row>
    <row r="1546" spans="7:20">
      <c r="G1546" s="144"/>
      <c r="H1546" s="144"/>
      <c r="I1546" s="144"/>
      <c r="J1546" s="144"/>
      <c r="K1546" s="144"/>
      <c r="L1546" s="144"/>
      <c r="M1546" s="144"/>
      <c r="N1546" s="144"/>
      <c r="O1546" s="144"/>
      <c r="S1546" s="144"/>
      <c r="T1546" s="144"/>
    </row>
    <row r="1547" spans="7:20">
      <c r="G1547" s="144"/>
      <c r="H1547" s="144"/>
      <c r="I1547" s="144"/>
      <c r="J1547" s="144"/>
      <c r="K1547" s="144"/>
      <c r="L1547" s="144"/>
      <c r="M1547" s="144"/>
      <c r="N1547" s="144"/>
      <c r="O1547" s="144"/>
      <c r="S1547" s="144"/>
      <c r="T1547" s="144"/>
    </row>
    <row r="1548" spans="7:20">
      <c r="G1548" s="144"/>
      <c r="H1548" s="144"/>
      <c r="I1548" s="144"/>
      <c r="J1548" s="144"/>
      <c r="K1548" s="144"/>
      <c r="L1548" s="144"/>
      <c r="M1548" s="144"/>
      <c r="N1548" s="144"/>
      <c r="O1548" s="144"/>
      <c r="S1548" s="144"/>
      <c r="T1548" s="144"/>
    </row>
    <row r="1549" spans="7:20">
      <c r="G1549" s="144"/>
      <c r="H1549" s="144"/>
      <c r="I1549" s="144"/>
      <c r="J1549" s="144"/>
      <c r="K1549" s="144"/>
      <c r="L1549" s="144"/>
      <c r="M1549" s="144"/>
      <c r="N1549" s="144"/>
      <c r="O1549" s="144"/>
      <c r="S1549" s="144"/>
      <c r="T1549" s="144"/>
    </row>
    <row r="1550" spans="7:20">
      <c r="G1550" s="144"/>
      <c r="H1550" s="144"/>
      <c r="I1550" s="144"/>
      <c r="J1550" s="144"/>
      <c r="K1550" s="144"/>
      <c r="L1550" s="144"/>
      <c r="M1550" s="144"/>
      <c r="N1550" s="144"/>
      <c r="O1550" s="144"/>
      <c r="S1550" s="144"/>
      <c r="T1550" s="144"/>
    </row>
    <row r="1551" spans="7:20">
      <c r="G1551" s="144"/>
      <c r="H1551" s="144"/>
      <c r="I1551" s="144"/>
      <c r="J1551" s="144"/>
      <c r="K1551" s="144"/>
      <c r="L1551" s="144"/>
      <c r="M1551" s="144"/>
      <c r="N1551" s="144"/>
      <c r="O1551" s="144"/>
      <c r="S1551" s="144"/>
      <c r="T1551" s="144"/>
    </row>
    <row r="1552" spans="7:20">
      <c r="G1552" s="144"/>
      <c r="H1552" s="144"/>
      <c r="I1552" s="144"/>
      <c r="J1552" s="144"/>
      <c r="K1552" s="144"/>
      <c r="L1552" s="144"/>
      <c r="M1552" s="144"/>
      <c r="N1552" s="144"/>
      <c r="O1552" s="144"/>
      <c r="S1552" s="144"/>
      <c r="T1552" s="144"/>
    </row>
    <row r="1553" spans="7:20">
      <c r="G1553" s="144"/>
      <c r="H1553" s="144"/>
      <c r="I1553" s="144"/>
      <c r="J1553" s="144"/>
      <c r="K1553" s="144"/>
      <c r="L1553" s="144"/>
      <c r="M1553" s="144"/>
      <c r="N1553" s="144"/>
      <c r="O1553" s="144"/>
      <c r="S1553" s="144"/>
      <c r="T1553" s="144"/>
    </row>
    <row r="1554" spans="7:20">
      <c r="G1554" s="144"/>
      <c r="H1554" s="144"/>
      <c r="I1554" s="144"/>
      <c r="J1554" s="144"/>
      <c r="K1554" s="144"/>
      <c r="L1554" s="144"/>
      <c r="M1554" s="144"/>
      <c r="N1554" s="144"/>
      <c r="O1554" s="144"/>
      <c r="S1554" s="144"/>
      <c r="T1554" s="144"/>
    </row>
    <row r="1555" spans="7:20">
      <c r="G1555" s="144"/>
      <c r="H1555" s="144"/>
      <c r="I1555" s="144"/>
      <c r="J1555" s="144"/>
      <c r="K1555" s="144"/>
      <c r="L1555" s="144"/>
      <c r="M1555" s="144"/>
      <c r="N1555" s="144"/>
      <c r="O1555" s="144"/>
      <c r="S1555" s="144"/>
      <c r="T1555" s="144"/>
    </row>
    <row r="1556" spans="7:20">
      <c r="G1556" s="144"/>
      <c r="H1556" s="144"/>
      <c r="I1556" s="144"/>
      <c r="J1556" s="144"/>
      <c r="K1556" s="144"/>
      <c r="L1556" s="144"/>
      <c r="M1556" s="144"/>
      <c r="N1556" s="144"/>
      <c r="O1556" s="144"/>
      <c r="S1556" s="144"/>
      <c r="T1556" s="144"/>
    </row>
    <row r="1557" spans="7:20">
      <c r="G1557" s="144"/>
      <c r="H1557" s="144"/>
      <c r="I1557" s="144"/>
      <c r="J1557" s="144"/>
      <c r="K1557" s="144"/>
      <c r="L1557" s="144"/>
      <c r="M1557" s="144"/>
      <c r="N1557" s="144"/>
      <c r="O1557" s="144"/>
      <c r="S1557" s="144"/>
      <c r="T1557" s="144"/>
    </row>
    <row r="1558" spans="7:20">
      <c r="G1558" s="144"/>
      <c r="H1558" s="144"/>
      <c r="I1558" s="144"/>
      <c r="J1558" s="144"/>
      <c r="K1558" s="144"/>
      <c r="L1558" s="144"/>
      <c r="M1558" s="144"/>
      <c r="N1558" s="144"/>
      <c r="O1558" s="144"/>
      <c r="S1558" s="144"/>
      <c r="T1558" s="144"/>
    </row>
    <row r="1559" spans="7:20">
      <c r="G1559" s="144"/>
      <c r="H1559" s="144"/>
      <c r="I1559" s="144"/>
      <c r="J1559" s="144"/>
      <c r="K1559" s="144"/>
      <c r="L1559" s="144"/>
      <c r="M1559" s="144"/>
      <c r="N1559" s="144"/>
      <c r="O1559" s="144"/>
      <c r="S1559" s="144"/>
      <c r="T1559" s="144"/>
    </row>
    <row r="1560" spans="7:20">
      <c r="G1560" s="144"/>
      <c r="H1560" s="144"/>
      <c r="I1560" s="144"/>
      <c r="J1560" s="144"/>
      <c r="K1560" s="144"/>
      <c r="L1560" s="144"/>
      <c r="M1560" s="144"/>
      <c r="N1560" s="144"/>
      <c r="O1560" s="144"/>
      <c r="S1560" s="144"/>
      <c r="T1560" s="144"/>
    </row>
    <row r="1561" spans="7:20">
      <c r="G1561" s="144"/>
      <c r="H1561" s="144"/>
      <c r="I1561" s="144"/>
      <c r="J1561" s="144"/>
      <c r="K1561" s="144"/>
      <c r="L1561" s="144"/>
      <c r="M1561" s="144"/>
      <c r="N1561" s="144"/>
      <c r="O1561" s="144"/>
      <c r="S1561" s="144"/>
      <c r="T1561" s="144"/>
    </row>
    <row r="1562" spans="7:20">
      <c r="G1562" s="144"/>
      <c r="H1562" s="144"/>
      <c r="I1562" s="144"/>
      <c r="J1562" s="144"/>
      <c r="K1562" s="144"/>
      <c r="L1562" s="144"/>
      <c r="M1562" s="144"/>
      <c r="N1562" s="144"/>
      <c r="O1562" s="144"/>
      <c r="S1562" s="144"/>
      <c r="T1562" s="144"/>
    </row>
    <row r="1563" spans="7:20">
      <c r="G1563" s="144"/>
      <c r="H1563" s="144"/>
      <c r="I1563" s="144"/>
      <c r="J1563" s="144"/>
      <c r="K1563" s="144"/>
      <c r="L1563" s="144"/>
      <c r="M1563" s="144"/>
      <c r="N1563" s="144"/>
      <c r="O1563" s="144"/>
      <c r="S1563" s="144"/>
      <c r="T1563" s="144"/>
    </row>
    <row r="1564" spans="7:20">
      <c r="G1564" s="144"/>
      <c r="H1564" s="144"/>
      <c r="I1564" s="144"/>
      <c r="J1564" s="144"/>
      <c r="K1564" s="144"/>
      <c r="L1564" s="144"/>
      <c r="M1564" s="144"/>
      <c r="N1564" s="144"/>
      <c r="O1564" s="144"/>
      <c r="S1564" s="144"/>
      <c r="T1564" s="144"/>
    </row>
    <row r="1565" spans="7:20">
      <c r="G1565" s="144"/>
      <c r="H1565" s="144"/>
      <c r="I1565" s="144"/>
      <c r="J1565" s="144"/>
      <c r="K1565" s="144"/>
      <c r="L1565" s="144"/>
      <c r="M1565" s="144"/>
      <c r="N1565" s="144"/>
      <c r="O1565" s="144"/>
      <c r="S1565" s="144"/>
      <c r="T1565" s="144"/>
    </row>
    <row r="1566" spans="7:20">
      <c r="G1566" s="144"/>
      <c r="H1566" s="144"/>
      <c r="I1566" s="144"/>
      <c r="J1566" s="144"/>
      <c r="K1566" s="144"/>
      <c r="L1566" s="144"/>
      <c r="M1566" s="144"/>
      <c r="N1566" s="144"/>
      <c r="O1566" s="144"/>
      <c r="S1566" s="144"/>
      <c r="T1566" s="144"/>
    </row>
    <row r="1567" spans="7:20">
      <c r="G1567" s="144"/>
      <c r="H1567" s="144"/>
      <c r="I1567" s="144"/>
      <c r="J1567" s="144"/>
      <c r="K1567" s="144"/>
      <c r="L1567" s="144"/>
      <c r="M1567" s="144"/>
      <c r="N1567" s="144"/>
      <c r="O1567" s="144"/>
      <c r="S1567" s="144"/>
      <c r="T1567" s="144"/>
    </row>
    <row r="1568" spans="7:20">
      <c r="G1568" s="144"/>
      <c r="H1568" s="144"/>
      <c r="I1568" s="144"/>
      <c r="J1568" s="144"/>
      <c r="K1568" s="144"/>
      <c r="L1568" s="144"/>
      <c r="M1568" s="144"/>
      <c r="N1568" s="144"/>
      <c r="O1568" s="144"/>
      <c r="S1568" s="144"/>
      <c r="T1568" s="144"/>
    </row>
    <row r="1569" spans="7:20">
      <c r="G1569" s="144"/>
      <c r="H1569" s="144"/>
      <c r="I1569" s="144"/>
      <c r="J1569" s="144"/>
      <c r="K1569" s="144"/>
      <c r="L1569" s="144"/>
      <c r="M1569" s="144"/>
      <c r="N1569" s="144"/>
      <c r="O1569" s="144"/>
      <c r="S1569" s="144"/>
      <c r="T1569" s="144"/>
    </row>
    <row r="1570" spans="7:20">
      <c r="G1570" s="144"/>
      <c r="H1570" s="144"/>
      <c r="I1570" s="144"/>
      <c r="J1570" s="144"/>
      <c r="K1570" s="144"/>
      <c r="L1570" s="144"/>
      <c r="M1570" s="144"/>
      <c r="N1570" s="144"/>
      <c r="O1570" s="144"/>
      <c r="S1570" s="144"/>
      <c r="T1570" s="144"/>
    </row>
    <row r="1571" spans="7:20">
      <c r="G1571" s="144"/>
      <c r="H1571" s="144"/>
      <c r="I1571" s="144"/>
      <c r="J1571" s="144"/>
      <c r="K1571" s="144"/>
      <c r="L1571" s="144"/>
      <c r="M1571" s="144"/>
      <c r="N1571" s="144"/>
      <c r="O1571" s="144"/>
      <c r="S1571" s="144"/>
      <c r="T1571" s="144"/>
    </row>
    <row r="1572" spans="7:20">
      <c r="G1572" s="144"/>
      <c r="H1572" s="144"/>
      <c r="I1572" s="144"/>
      <c r="J1572" s="144"/>
      <c r="K1572" s="144"/>
      <c r="L1572" s="144"/>
      <c r="M1572" s="144"/>
      <c r="N1572" s="144"/>
      <c r="O1572" s="144"/>
      <c r="S1572" s="144"/>
      <c r="T1572" s="144"/>
    </row>
    <row r="1573" spans="7:20">
      <c r="G1573" s="144"/>
      <c r="H1573" s="144"/>
      <c r="I1573" s="144"/>
      <c r="J1573" s="144"/>
      <c r="K1573" s="144"/>
      <c r="L1573" s="144"/>
      <c r="M1573" s="144"/>
      <c r="N1573" s="144"/>
      <c r="O1573" s="144"/>
      <c r="S1573" s="144"/>
      <c r="T1573" s="144"/>
    </row>
    <row r="1574" spans="7:20">
      <c r="G1574" s="144"/>
      <c r="H1574" s="144"/>
      <c r="I1574" s="144"/>
      <c r="J1574" s="144"/>
      <c r="K1574" s="144"/>
      <c r="L1574" s="144"/>
      <c r="M1574" s="144"/>
      <c r="N1574" s="144"/>
      <c r="O1574" s="144"/>
      <c r="S1574" s="144"/>
      <c r="T1574" s="144"/>
    </row>
    <row r="1575" spans="7:20">
      <c r="G1575" s="144"/>
      <c r="H1575" s="144"/>
      <c r="I1575" s="144"/>
      <c r="J1575" s="144"/>
      <c r="K1575" s="144"/>
      <c r="L1575" s="144"/>
      <c r="M1575" s="144"/>
      <c r="N1575" s="144"/>
      <c r="O1575" s="144"/>
      <c r="S1575" s="144"/>
      <c r="T1575" s="144"/>
    </row>
    <row r="1576" spans="7:20">
      <c r="G1576" s="144"/>
      <c r="H1576" s="144"/>
      <c r="I1576" s="144"/>
      <c r="J1576" s="144"/>
      <c r="K1576" s="144"/>
      <c r="L1576" s="144"/>
      <c r="M1576" s="144"/>
      <c r="N1576" s="144"/>
      <c r="O1576" s="144"/>
      <c r="S1576" s="144"/>
      <c r="T1576" s="144"/>
    </row>
    <row r="1577" spans="7:20">
      <c r="G1577" s="144"/>
      <c r="H1577" s="144"/>
      <c r="I1577" s="144"/>
      <c r="J1577" s="144"/>
      <c r="K1577" s="144"/>
      <c r="L1577" s="144"/>
      <c r="M1577" s="144"/>
      <c r="N1577" s="144"/>
      <c r="O1577" s="144"/>
      <c r="S1577" s="144"/>
      <c r="T1577" s="144"/>
    </row>
    <row r="1578" spans="7:20">
      <c r="G1578" s="144"/>
      <c r="H1578" s="144"/>
      <c r="I1578" s="144"/>
      <c r="J1578" s="144"/>
      <c r="K1578" s="144"/>
      <c r="L1578" s="144"/>
      <c r="M1578" s="144"/>
      <c r="N1578" s="144"/>
      <c r="O1578" s="144"/>
      <c r="S1578" s="144"/>
      <c r="T1578" s="144"/>
    </row>
    <row r="1579" spans="7:20">
      <c r="G1579" s="144"/>
      <c r="H1579" s="144"/>
      <c r="I1579" s="144"/>
      <c r="J1579" s="144"/>
      <c r="K1579" s="144"/>
      <c r="L1579" s="144"/>
      <c r="M1579" s="144"/>
      <c r="N1579" s="144"/>
      <c r="O1579" s="144"/>
      <c r="S1579" s="144"/>
      <c r="T1579" s="144"/>
    </row>
    <row r="1580" spans="7:20">
      <c r="G1580" s="144"/>
      <c r="H1580" s="144"/>
      <c r="I1580" s="144"/>
      <c r="J1580" s="144"/>
      <c r="K1580" s="144"/>
      <c r="L1580" s="144"/>
      <c r="M1580" s="144"/>
      <c r="N1580" s="144"/>
      <c r="O1580" s="144"/>
      <c r="S1580" s="144"/>
      <c r="T1580" s="144"/>
    </row>
    <row r="1581" spans="7:20">
      <c r="G1581" s="144"/>
      <c r="H1581" s="144"/>
      <c r="I1581" s="144"/>
      <c r="J1581" s="144"/>
      <c r="K1581" s="144"/>
      <c r="L1581" s="144"/>
      <c r="M1581" s="144"/>
      <c r="N1581" s="144"/>
      <c r="O1581" s="144"/>
      <c r="S1581" s="144"/>
      <c r="T1581" s="144"/>
    </row>
    <row r="1582" spans="7:20">
      <c r="G1582" s="144"/>
      <c r="H1582" s="144"/>
      <c r="I1582" s="144"/>
      <c r="J1582" s="144"/>
      <c r="K1582" s="144"/>
      <c r="L1582" s="144"/>
      <c r="M1582" s="144"/>
      <c r="N1582" s="144"/>
      <c r="O1582" s="144"/>
      <c r="S1582" s="144"/>
      <c r="T1582" s="144"/>
    </row>
    <row r="1583" spans="7:20">
      <c r="G1583" s="144"/>
      <c r="H1583" s="144"/>
      <c r="I1583" s="144"/>
      <c r="J1583" s="144"/>
      <c r="K1583" s="144"/>
      <c r="L1583" s="144"/>
      <c r="M1583" s="144"/>
      <c r="N1583" s="144"/>
      <c r="O1583" s="144"/>
      <c r="S1583" s="144"/>
      <c r="T1583" s="144"/>
    </row>
    <row r="1584" spans="7:20">
      <c r="G1584" s="144"/>
      <c r="H1584" s="144"/>
      <c r="I1584" s="144"/>
      <c r="J1584" s="144"/>
      <c r="K1584" s="144"/>
      <c r="L1584" s="144"/>
      <c r="M1584" s="144"/>
      <c r="N1584" s="144"/>
      <c r="O1584" s="144"/>
      <c r="S1584" s="144"/>
      <c r="T1584" s="144"/>
    </row>
    <row r="1585" spans="7:20">
      <c r="G1585" s="144"/>
      <c r="H1585" s="144"/>
      <c r="I1585" s="144"/>
      <c r="J1585" s="144"/>
      <c r="K1585" s="144"/>
      <c r="L1585" s="144"/>
      <c r="M1585" s="144"/>
      <c r="N1585" s="144"/>
      <c r="O1585" s="144"/>
      <c r="S1585" s="144"/>
      <c r="T1585" s="144"/>
    </row>
    <row r="1586" spans="7:20">
      <c r="G1586" s="144"/>
      <c r="H1586" s="144"/>
      <c r="I1586" s="144"/>
      <c r="J1586" s="144"/>
      <c r="K1586" s="144"/>
      <c r="L1586" s="144"/>
      <c r="M1586" s="144"/>
      <c r="N1586" s="144"/>
      <c r="O1586" s="144"/>
      <c r="S1586" s="144"/>
      <c r="T1586" s="144"/>
    </row>
    <row r="1587" spans="7:20">
      <c r="G1587" s="144"/>
      <c r="H1587" s="144"/>
      <c r="I1587" s="144"/>
      <c r="J1587" s="144"/>
      <c r="K1587" s="144"/>
      <c r="L1587" s="144"/>
      <c r="M1587" s="144"/>
      <c r="N1587" s="144"/>
      <c r="O1587" s="144"/>
      <c r="S1587" s="144"/>
      <c r="T1587" s="144"/>
    </row>
    <row r="1588" spans="7:20">
      <c r="G1588" s="144"/>
      <c r="H1588" s="144"/>
      <c r="I1588" s="144"/>
      <c r="J1588" s="144"/>
      <c r="K1588" s="144"/>
      <c r="L1588" s="144"/>
      <c r="M1588" s="144"/>
      <c r="N1588" s="144"/>
      <c r="O1588" s="144"/>
      <c r="S1588" s="144"/>
      <c r="T1588" s="144"/>
    </row>
    <row r="1589" spans="7:20">
      <c r="G1589" s="144"/>
      <c r="H1589" s="144"/>
      <c r="I1589" s="144"/>
      <c r="J1589" s="144"/>
      <c r="K1589" s="144"/>
      <c r="L1589" s="144"/>
      <c r="M1589" s="144"/>
      <c r="N1589" s="144"/>
      <c r="O1589" s="144"/>
      <c r="S1589" s="144"/>
      <c r="T1589" s="144"/>
    </row>
    <row r="1590" spans="7:20">
      <c r="G1590" s="144"/>
      <c r="H1590" s="144"/>
      <c r="I1590" s="144"/>
      <c r="J1590" s="144"/>
      <c r="K1590" s="144"/>
      <c r="L1590" s="144"/>
      <c r="M1590" s="144"/>
      <c r="N1590" s="144"/>
      <c r="O1590" s="144"/>
      <c r="S1590" s="144"/>
      <c r="T1590" s="144"/>
    </row>
    <row r="1591" spans="7:20">
      <c r="G1591" s="144"/>
      <c r="H1591" s="144"/>
      <c r="I1591" s="144"/>
      <c r="J1591" s="144"/>
      <c r="K1591" s="144"/>
      <c r="L1591" s="144"/>
      <c r="M1591" s="144"/>
      <c r="N1591" s="144"/>
      <c r="O1591" s="144"/>
      <c r="S1591" s="144"/>
      <c r="T1591" s="144"/>
    </row>
    <row r="1592" spans="7:20">
      <c r="G1592" s="144"/>
      <c r="H1592" s="144"/>
      <c r="I1592" s="144"/>
      <c r="J1592" s="144"/>
      <c r="K1592" s="144"/>
      <c r="L1592" s="144"/>
      <c r="M1592" s="144"/>
      <c r="N1592" s="144"/>
      <c r="O1592" s="144"/>
      <c r="S1592" s="144"/>
      <c r="T1592" s="144"/>
    </row>
    <row r="1593" spans="7:20">
      <c r="G1593" s="144"/>
      <c r="H1593" s="144"/>
      <c r="I1593" s="144"/>
      <c r="J1593" s="144"/>
      <c r="K1593" s="144"/>
      <c r="L1593" s="144"/>
      <c r="M1593" s="144"/>
      <c r="N1593" s="144"/>
      <c r="O1593" s="144"/>
      <c r="S1593" s="144"/>
      <c r="T1593" s="144"/>
    </row>
    <row r="1594" spans="7:20">
      <c r="G1594" s="144"/>
      <c r="H1594" s="144"/>
      <c r="I1594" s="144"/>
      <c r="J1594" s="144"/>
      <c r="K1594" s="144"/>
      <c r="L1594" s="144"/>
      <c r="M1594" s="144"/>
      <c r="N1594" s="144"/>
      <c r="O1594" s="144"/>
      <c r="S1594" s="144"/>
      <c r="T1594" s="144"/>
    </row>
    <row r="1595" spans="7:20">
      <c r="G1595" s="144"/>
      <c r="H1595" s="144"/>
      <c r="I1595" s="144"/>
      <c r="J1595" s="144"/>
      <c r="K1595" s="144"/>
      <c r="L1595" s="144"/>
      <c r="M1595" s="144"/>
      <c r="N1595" s="144"/>
      <c r="O1595" s="144"/>
      <c r="S1595" s="144"/>
      <c r="T1595" s="144"/>
    </row>
    <row r="1596" spans="7:20">
      <c r="G1596" s="144"/>
      <c r="H1596" s="144"/>
      <c r="I1596" s="144"/>
      <c r="J1596" s="144"/>
      <c r="K1596" s="144"/>
      <c r="L1596" s="144"/>
      <c r="M1596" s="144"/>
      <c r="N1596" s="144"/>
      <c r="O1596" s="144"/>
      <c r="S1596" s="144"/>
      <c r="T1596" s="144"/>
    </row>
    <row r="1597" spans="7:20">
      <c r="G1597" s="144"/>
      <c r="H1597" s="144"/>
      <c r="I1597" s="144"/>
      <c r="J1597" s="144"/>
      <c r="K1597" s="144"/>
      <c r="L1597" s="144"/>
      <c r="M1597" s="144"/>
      <c r="N1597" s="144"/>
      <c r="O1597" s="144"/>
      <c r="S1597" s="144"/>
      <c r="T1597" s="144"/>
    </row>
    <row r="1598" spans="7:20">
      <c r="G1598" s="144"/>
      <c r="H1598" s="144"/>
      <c r="I1598" s="144"/>
      <c r="J1598" s="144"/>
      <c r="K1598" s="144"/>
      <c r="L1598" s="144"/>
      <c r="M1598" s="144"/>
      <c r="N1598" s="144"/>
      <c r="O1598" s="144"/>
      <c r="S1598" s="144"/>
      <c r="T1598" s="144"/>
    </row>
    <row r="1599" spans="7:20">
      <c r="G1599" s="144"/>
      <c r="H1599" s="144"/>
      <c r="I1599" s="144"/>
      <c r="J1599" s="144"/>
      <c r="K1599" s="144"/>
      <c r="L1599" s="144"/>
      <c r="M1599" s="144"/>
      <c r="N1599" s="144"/>
      <c r="O1599" s="144"/>
      <c r="S1599" s="144"/>
      <c r="T1599" s="144"/>
    </row>
    <row r="1600" spans="7:20">
      <c r="G1600" s="144"/>
      <c r="H1600" s="144"/>
      <c r="I1600" s="144"/>
      <c r="J1600" s="144"/>
      <c r="K1600" s="144"/>
      <c r="L1600" s="144"/>
      <c r="M1600" s="144"/>
      <c r="N1600" s="144"/>
      <c r="O1600" s="144"/>
      <c r="S1600" s="144"/>
      <c r="T1600" s="144"/>
    </row>
    <row r="1601" spans="7:20">
      <c r="G1601" s="144"/>
      <c r="H1601" s="144"/>
      <c r="I1601" s="144"/>
      <c r="J1601" s="144"/>
      <c r="K1601" s="144"/>
      <c r="L1601" s="144"/>
      <c r="M1601" s="144"/>
      <c r="N1601" s="144"/>
      <c r="O1601" s="144"/>
      <c r="S1601" s="144"/>
      <c r="T1601" s="144"/>
    </row>
    <row r="1602" spans="7:20">
      <c r="G1602" s="144"/>
      <c r="H1602" s="144"/>
      <c r="I1602" s="144"/>
      <c r="J1602" s="144"/>
      <c r="K1602" s="144"/>
      <c r="L1602" s="144"/>
      <c r="M1602" s="144"/>
      <c r="N1602" s="144"/>
      <c r="O1602" s="144"/>
      <c r="S1602" s="144"/>
      <c r="T1602" s="144"/>
    </row>
    <row r="1603" spans="7:20">
      <c r="G1603" s="144"/>
      <c r="H1603" s="144"/>
      <c r="I1603" s="144"/>
      <c r="J1603" s="144"/>
      <c r="K1603" s="144"/>
      <c r="L1603" s="144"/>
      <c r="M1603" s="144"/>
      <c r="N1603" s="144"/>
      <c r="O1603" s="144"/>
      <c r="S1603" s="144"/>
      <c r="T1603" s="144"/>
    </row>
    <row r="1604" spans="7:20">
      <c r="G1604" s="144"/>
      <c r="H1604" s="144"/>
      <c r="I1604" s="144"/>
      <c r="J1604" s="144"/>
      <c r="K1604" s="144"/>
      <c r="L1604" s="144"/>
      <c r="M1604" s="144"/>
      <c r="N1604" s="144"/>
      <c r="O1604" s="144"/>
      <c r="S1604" s="144"/>
      <c r="T1604" s="144"/>
    </row>
    <row r="1605" spans="7:20">
      <c r="G1605" s="144"/>
      <c r="H1605" s="144"/>
      <c r="I1605" s="144"/>
      <c r="J1605" s="144"/>
      <c r="K1605" s="144"/>
      <c r="L1605" s="144"/>
      <c r="M1605" s="144"/>
      <c r="N1605" s="144"/>
      <c r="O1605" s="144"/>
      <c r="S1605" s="144"/>
      <c r="T1605" s="144"/>
    </row>
    <row r="1606" spans="7:20">
      <c r="G1606" s="144"/>
      <c r="H1606" s="144"/>
      <c r="I1606" s="144"/>
      <c r="J1606" s="144"/>
      <c r="K1606" s="144"/>
      <c r="L1606" s="144"/>
      <c r="M1606" s="144"/>
      <c r="N1606" s="144"/>
      <c r="O1606" s="144"/>
      <c r="S1606" s="144"/>
      <c r="T1606" s="144"/>
    </row>
    <row r="1607" spans="7:20">
      <c r="G1607" s="144"/>
      <c r="H1607" s="144"/>
      <c r="I1607" s="144"/>
      <c r="J1607" s="144"/>
      <c r="K1607" s="144"/>
      <c r="L1607" s="144"/>
      <c r="M1607" s="144"/>
      <c r="N1607" s="144"/>
      <c r="O1607" s="144"/>
      <c r="S1607" s="144"/>
      <c r="T1607" s="144"/>
    </row>
    <row r="1608" spans="7:20">
      <c r="G1608" s="144"/>
      <c r="H1608" s="144"/>
      <c r="I1608" s="144"/>
      <c r="J1608" s="144"/>
      <c r="K1608" s="144"/>
      <c r="L1608" s="144"/>
      <c r="M1608" s="144"/>
      <c r="N1608" s="144"/>
      <c r="O1608" s="144"/>
      <c r="S1608" s="144"/>
      <c r="T1608" s="144"/>
    </row>
    <row r="1609" spans="7:20">
      <c r="G1609" s="144"/>
      <c r="H1609" s="144"/>
      <c r="I1609" s="144"/>
      <c r="J1609" s="144"/>
      <c r="K1609" s="144"/>
      <c r="L1609" s="144"/>
      <c r="M1609" s="144"/>
      <c r="N1609" s="144"/>
      <c r="O1609" s="144"/>
      <c r="S1609" s="144"/>
      <c r="T1609" s="144"/>
    </row>
    <row r="1610" spans="7:20">
      <c r="G1610" s="144"/>
      <c r="H1610" s="144"/>
      <c r="I1610" s="144"/>
      <c r="J1610" s="144"/>
      <c r="K1610" s="144"/>
      <c r="L1610" s="144"/>
      <c r="M1610" s="144"/>
      <c r="N1610" s="144"/>
      <c r="O1610" s="144"/>
      <c r="S1610" s="144"/>
      <c r="T1610" s="144"/>
    </row>
    <row r="1611" spans="7:20">
      <c r="G1611" s="144"/>
      <c r="H1611" s="144"/>
      <c r="I1611" s="144"/>
      <c r="J1611" s="144"/>
      <c r="K1611" s="144"/>
      <c r="L1611" s="144"/>
      <c r="M1611" s="144"/>
      <c r="N1611" s="144"/>
      <c r="O1611" s="144"/>
      <c r="S1611" s="144"/>
      <c r="T1611" s="144"/>
    </row>
    <row r="1612" spans="7:20">
      <c r="G1612" s="144"/>
      <c r="H1612" s="144"/>
      <c r="I1612" s="144"/>
      <c r="J1612" s="144"/>
      <c r="K1612" s="144"/>
      <c r="L1612" s="144"/>
      <c r="M1612" s="144"/>
      <c r="N1612" s="144"/>
      <c r="O1612" s="144"/>
      <c r="S1612" s="144"/>
      <c r="T1612" s="144"/>
    </row>
    <row r="1613" spans="7:20">
      <c r="G1613" s="144"/>
      <c r="H1613" s="144"/>
      <c r="I1613" s="144"/>
      <c r="J1613" s="144"/>
      <c r="K1613" s="144"/>
      <c r="L1613" s="144"/>
      <c r="M1613" s="144"/>
      <c r="N1613" s="144"/>
      <c r="O1613" s="144"/>
      <c r="S1613" s="144"/>
      <c r="T1613" s="144"/>
    </row>
    <row r="1614" spans="7:20">
      <c r="G1614" s="144"/>
      <c r="H1614" s="144"/>
      <c r="I1614" s="144"/>
      <c r="J1614" s="144"/>
      <c r="K1614" s="144"/>
      <c r="L1614" s="144"/>
      <c r="M1614" s="144"/>
      <c r="N1614" s="144"/>
      <c r="O1614" s="144"/>
      <c r="S1614" s="144"/>
      <c r="T1614" s="144"/>
    </row>
    <row r="1615" spans="7:20">
      <c r="G1615" s="144"/>
      <c r="H1615" s="144"/>
      <c r="I1615" s="144"/>
      <c r="J1615" s="144"/>
      <c r="K1615" s="144"/>
      <c r="L1615" s="144"/>
      <c r="M1615" s="144"/>
      <c r="N1615" s="144"/>
      <c r="O1615" s="144"/>
      <c r="S1615" s="144"/>
      <c r="T1615" s="144"/>
    </row>
    <row r="1616" spans="7:20">
      <c r="G1616" s="144"/>
      <c r="H1616" s="144"/>
      <c r="I1616" s="144"/>
      <c r="J1616" s="144"/>
      <c r="K1616" s="144"/>
      <c r="L1616" s="144"/>
      <c r="M1616" s="144"/>
      <c r="N1616" s="144"/>
      <c r="O1616" s="144"/>
      <c r="S1616" s="144"/>
      <c r="T1616" s="144"/>
    </row>
    <row r="1617" spans="7:20">
      <c r="G1617" s="144"/>
      <c r="H1617" s="144"/>
      <c r="I1617" s="144"/>
      <c r="J1617" s="144"/>
      <c r="K1617" s="144"/>
      <c r="L1617" s="144"/>
      <c r="M1617" s="144"/>
      <c r="N1617" s="144"/>
      <c r="O1617" s="144"/>
      <c r="S1617" s="144"/>
      <c r="T1617" s="144"/>
    </row>
    <row r="1618" spans="7:20">
      <c r="G1618" s="144"/>
      <c r="H1618" s="144"/>
      <c r="I1618" s="144"/>
      <c r="J1618" s="144"/>
      <c r="K1618" s="144"/>
      <c r="L1618" s="144"/>
      <c r="M1618" s="144"/>
      <c r="N1618" s="144"/>
      <c r="O1618" s="144"/>
      <c r="S1618" s="144"/>
      <c r="T1618" s="144"/>
    </row>
    <row r="1619" spans="7:20">
      <c r="G1619" s="144"/>
      <c r="H1619" s="144"/>
      <c r="I1619" s="144"/>
      <c r="J1619" s="144"/>
      <c r="K1619" s="144"/>
      <c r="L1619" s="144"/>
      <c r="M1619" s="144"/>
      <c r="N1619" s="144"/>
      <c r="O1619" s="144"/>
      <c r="S1619" s="144"/>
      <c r="T1619" s="144"/>
    </row>
    <row r="1620" spans="7:20">
      <c r="G1620" s="144"/>
      <c r="H1620" s="144"/>
      <c r="I1620" s="144"/>
      <c r="J1620" s="144"/>
      <c r="K1620" s="144"/>
      <c r="L1620" s="144"/>
      <c r="M1620" s="144"/>
      <c r="N1620" s="144"/>
      <c r="O1620" s="144"/>
      <c r="S1620" s="144"/>
      <c r="T1620" s="144"/>
    </row>
    <row r="1621" spans="7:20">
      <c r="G1621" s="144"/>
      <c r="H1621" s="144"/>
      <c r="I1621" s="144"/>
      <c r="J1621" s="144"/>
      <c r="K1621" s="144"/>
      <c r="L1621" s="144"/>
      <c r="M1621" s="144"/>
      <c r="N1621" s="144"/>
      <c r="O1621" s="144"/>
      <c r="S1621" s="144"/>
      <c r="T1621" s="144"/>
    </row>
    <row r="1622" spans="7:20">
      <c r="G1622" s="144"/>
      <c r="H1622" s="144"/>
      <c r="I1622" s="144"/>
      <c r="J1622" s="144"/>
      <c r="K1622" s="144"/>
      <c r="L1622" s="144"/>
      <c r="M1622" s="144"/>
      <c r="N1622" s="144"/>
      <c r="O1622" s="144"/>
      <c r="S1622" s="144"/>
      <c r="T1622" s="144"/>
    </row>
    <row r="1623" spans="7:20">
      <c r="G1623" s="144"/>
      <c r="H1623" s="144"/>
      <c r="I1623" s="144"/>
      <c r="J1623" s="144"/>
      <c r="K1623" s="144"/>
      <c r="L1623" s="144"/>
      <c r="M1623" s="144"/>
      <c r="N1623" s="144"/>
      <c r="O1623" s="144"/>
      <c r="S1623" s="144"/>
      <c r="T1623" s="144"/>
    </row>
    <row r="1624" spans="7:20">
      <c r="G1624" s="144"/>
      <c r="H1624" s="144"/>
      <c r="I1624" s="144"/>
      <c r="J1624" s="144"/>
      <c r="K1624" s="144"/>
      <c r="L1624" s="144"/>
      <c r="M1624" s="144"/>
      <c r="N1624" s="144"/>
      <c r="O1624" s="144"/>
      <c r="S1624" s="144"/>
      <c r="T1624" s="144"/>
    </row>
    <row r="1625" spans="7:20">
      <c r="G1625" s="144"/>
      <c r="H1625" s="144"/>
      <c r="I1625" s="144"/>
      <c r="J1625" s="144"/>
      <c r="K1625" s="144"/>
      <c r="L1625" s="144"/>
      <c r="M1625" s="144"/>
      <c r="N1625" s="144"/>
      <c r="O1625" s="144"/>
      <c r="S1625" s="144"/>
      <c r="T1625" s="144"/>
    </row>
    <row r="1626" spans="7:20">
      <c r="G1626" s="144"/>
      <c r="H1626" s="144"/>
      <c r="I1626" s="144"/>
      <c r="J1626" s="144"/>
      <c r="K1626" s="144"/>
      <c r="L1626" s="144"/>
      <c r="M1626" s="144"/>
      <c r="N1626" s="144"/>
      <c r="O1626" s="144"/>
      <c r="S1626" s="144"/>
      <c r="T1626" s="144"/>
    </row>
    <row r="1627" spans="7:20">
      <c r="G1627" s="144"/>
      <c r="H1627" s="144"/>
      <c r="I1627" s="144"/>
      <c r="J1627" s="144"/>
      <c r="K1627" s="144"/>
      <c r="L1627" s="144"/>
      <c r="M1627" s="144"/>
      <c r="N1627" s="144"/>
      <c r="O1627" s="144"/>
      <c r="S1627" s="144"/>
      <c r="T1627" s="144"/>
    </row>
    <row r="1628" spans="7:20">
      <c r="G1628" s="144"/>
      <c r="H1628" s="144"/>
      <c r="I1628" s="144"/>
      <c r="J1628" s="144"/>
      <c r="K1628" s="144"/>
      <c r="L1628" s="144"/>
      <c r="M1628" s="144"/>
      <c r="N1628" s="144"/>
      <c r="O1628" s="144"/>
      <c r="S1628" s="144"/>
      <c r="T1628" s="144"/>
    </row>
    <row r="1629" spans="7:20">
      <c r="G1629" s="144"/>
      <c r="H1629" s="144"/>
      <c r="I1629" s="144"/>
      <c r="J1629" s="144"/>
      <c r="K1629" s="144"/>
      <c r="L1629" s="144"/>
      <c r="M1629" s="144"/>
      <c r="N1629" s="144"/>
      <c r="O1629" s="144"/>
      <c r="S1629" s="144"/>
      <c r="T1629" s="144"/>
    </row>
    <row r="1630" spans="7:20">
      <c r="G1630" s="144"/>
      <c r="H1630" s="144"/>
      <c r="I1630" s="144"/>
      <c r="J1630" s="144"/>
      <c r="K1630" s="144"/>
      <c r="L1630" s="144"/>
      <c r="M1630" s="144"/>
      <c r="N1630" s="144"/>
      <c r="O1630" s="144"/>
      <c r="S1630" s="144"/>
      <c r="T1630" s="144"/>
    </row>
    <row r="1631" spans="7:20">
      <c r="G1631" s="144"/>
      <c r="H1631" s="144"/>
      <c r="I1631" s="144"/>
      <c r="J1631" s="144"/>
      <c r="K1631" s="144"/>
      <c r="L1631" s="144"/>
      <c r="M1631" s="144"/>
      <c r="N1631" s="144"/>
      <c r="O1631" s="144"/>
      <c r="S1631" s="144"/>
      <c r="T1631" s="144"/>
    </row>
    <row r="1632" spans="7:20">
      <c r="G1632" s="144"/>
      <c r="H1632" s="144"/>
      <c r="I1632" s="144"/>
      <c r="J1632" s="144"/>
      <c r="K1632" s="144"/>
      <c r="L1632" s="144"/>
      <c r="M1632" s="144"/>
      <c r="N1632" s="144"/>
      <c r="O1632" s="144"/>
      <c r="S1632" s="144"/>
      <c r="T1632" s="144"/>
    </row>
    <row r="1633" spans="7:20">
      <c r="G1633" s="144"/>
      <c r="H1633" s="144"/>
      <c r="I1633" s="144"/>
      <c r="J1633" s="144"/>
      <c r="K1633" s="144"/>
      <c r="L1633" s="144"/>
      <c r="M1633" s="144"/>
      <c r="N1633" s="144"/>
      <c r="O1633" s="144"/>
      <c r="S1633" s="144"/>
      <c r="T1633" s="144"/>
    </row>
    <row r="1634" spans="7:20">
      <c r="G1634" s="144"/>
      <c r="H1634" s="144"/>
      <c r="I1634" s="144"/>
      <c r="J1634" s="144"/>
      <c r="K1634" s="144"/>
      <c r="L1634" s="144"/>
      <c r="M1634" s="144"/>
      <c r="N1634" s="144"/>
      <c r="O1634" s="144"/>
      <c r="S1634" s="144"/>
      <c r="T1634" s="144"/>
    </row>
    <row r="1635" spans="7:20">
      <c r="G1635" s="144"/>
      <c r="H1635" s="144"/>
      <c r="I1635" s="144"/>
      <c r="J1635" s="144"/>
      <c r="K1635" s="144"/>
      <c r="L1635" s="144"/>
      <c r="M1635" s="144"/>
      <c r="N1635" s="144"/>
      <c r="O1635" s="144"/>
      <c r="S1635" s="144"/>
      <c r="T1635" s="144"/>
    </row>
    <row r="1636" spans="7:20">
      <c r="G1636" s="144"/>
      <c r="H1636" s="144"/>
      <c r="I1636" s="144"/>
      <c r="J1636" s="144"/>
      <c r="K1636" s="144"/>
      <c r="L1636" s="144"/>
      <c r="M1636" s="144"/>
      <c r="N1636" s="144"/>
      <c r="O1636" s="144"/>
      <c r="S1636" s="144"/>
      <c r="T1636" s="144"/>
    </row>
    <row r="1637" spans="7:20">
      <c r="G1637" s="144"/>
      <c r="H1637" s="144"/>
      <c r="I1637" s="144"/>
      <c r="J1637" s="144"/>
      <c r="K1637" s="144"/>
      <c r="L1637" s="144"/>
      <c r="M1637" s="144"/>
      <c r="N1637" s="144"/>
      <c r="O1637" s="144"/>
      <c r="S1637" s="144"/>
      <c r="T1637" s="144"/>
    </row>
    <row r="1638" spans="7:20">
      <c r="G1638" s="144"/>
      <c r="H1638" s="144"/>
      <c r="I1638" s="144"/>
      <c r="J1638" s="144"/>
      <c r="K1638" s="144"/>
      <c r="L1638" s="144"/>
      <c r="M1638" s="144"/>
      <c r="N1638" s="144"/>
      <c r="O1638" s="144"/>
      <c r="S1638" s="144"/>
      <c r="T1638" s="144"/>
    </row>
    <row r="1639" spans="7:20">
      <c r="G1639" s="144"/>
      <c r="H1639" s="144"/>
      <c r="I1639" s="144"/>
      <c r="J1639" s="144"/>
      <c r="K1639" s="144"/>
      <c r="L1639" s="144"/>
      <c r="M1639" s="144"/>
      <c r="N1639" s="144"/>
      <c r="O1639" s="144"/>
      <c r="S1639" s="144"/>
      <c r="T1639" s="144"/>
    </row>
    <row r="1640" spans="7:20">
      <c r="G1640" s="144"/>
      <c r="H1640" s="144"/>
      <c r="I1640" s="144"/>
      <c r="J1640" s="144"/>
      <c r="K1640" s="144"/>
      <c r="L1640" s="144"/>
      <c r="M1640" s="144"/>
      <c r="N1640" s="144"/>
      <c r="O1640" s="144"/>
      <c r="S1640" s="144"/>
      <c r="T1640" s="144"/>
    </row>
    <row r="1641" spans="7:20">
      <c r="G1641" s="144"/>
      <c r="H1641" s="144"/>
      <c r="I1641" s="144"/>
      <c r="J1641" s="144"/>
      <c r="K1641" s="144"/>
      <c r="L1641" s="144"/>
      <c r="M1641" s="144"/>
      <c r="N1641" s="144"/>
      <c r="O1641" s="144"/>
      <c r="S1641" s="144"/>
      <c r="T1641" s="144"/>
    </row>
    <row r="1642" spans="7:20">
      <c r="G1642" s="144"/>
      <c r="H1642" s="144"/>
      <c r="I1642" s="144"/>
      <c r="J1642" s="144"/>
      <c r="K1642" s="144"/>
      <c r="L1642" s="144"/>
      <c r="M1642" s="144"/>
      <c r="N1642" s="144"/>
      <c r="O1642" s="144"/>
      <c r="S1642" s="144"/>
      <c r="T1642" s="144"/>
    </row>
    <row r="1643" spans="7:20">
      <c r="G1643" s="144"/>
      <c r="H1643" s="144"/>
      <c r="I1643" s="144"/>
      <c r="J1643" s="144"/>
      <c r="K1643" s="144"/>
      <c r="L1643" s="144"/>
      <c r="M1643" s="144"/>
      <c r="N1643" s="144"/>
      <c r="O1643" s="144"/>
      <c r="S1643" s="144"/>
      <c r="T1643" s="144"/>
    </row>
    <row r="1644" spans="7:20">
      <c r="G1644" s="144"/>
      <c r="H1644" s="144"/>
      <c r="I1644" s="144"/>
      <c r="J1644" s="144"/>
      <c r="K1644" s="144"/>
      <c r="L1644" s="144"/>
      <c r="M1644" s="144"/>
      <c r="N1644" s="144"/>
      <c r="O1644" s="144"/>
      <c r="S1644" s="144"/>
      <c r="T1644" s="144"/>
    </row>
    <row r="1645" spans="7:20">
      <c r="G1645" s="144"/>
      <c r="H1645" s="144"/>
      <c r="I1645" s="144"/>
      <c r="J1645" s="144"/>
      <c r="K1645" s="144"/>
      <c r="L1645" s="144"/>
      <c r="M1645" s="144"/>
      <c r="N1645" s="144"/>
      <c r="O1645" s="144"/>
      <c r="S1645" s="144"/>
      <c r="T1645" s="144"/>
    </row>
    <row r="1646" spans="7:20">
      <c r="G1646" s="144"/>
      <c r="H1646" s="144"/>
      <c r="I1646" s="144"/>
      <c r="J1646" s="144"/>
      <c r="K1646" s="144"/>
      <c r="L1646" s="144"/>
      <c r="M1646" s="144"/>
      <c r="N1646" s="144"/>
      <c r="O1646" s="144"/>
      <c r="S1646" s="144"/>
      <c r="T1646" s="144"/>
    </row>
    <row r="1647" spans="7:20">
      <c r="G1647" s="144"/>
      <c r="H1647" s="144"/>
      <c r="I1647" s="144"/>
      <c r="J1647" s="144"/>
      <c r="K1647" s="144"/>
      <c r="L1647" s="144"/>
      <c r="M1647" s="144"/>
      <c r="N1647" s="144"/>
      <c r="O1647" s="144"/>
      <c r="S1647" s="144"/>
      <c r="T1647" s="144"/>
    </row>
    <row r="1648" spans="7:20">
      <c r="G1648" s="144"/>
      <c r="H1648" s="144"/>
      <c r="I1648" s="144"/>
      <c r="J1648" s="144"/>
      <c r="K1648" s="144"/>
      <c r="L1648" s="144"/>
      <c r="M1648" s="144"/>
      <c r="N1648" s="144"/>
      <c r="O1648" s="144"/>
      <c r="S1648" s="144"/>
      <c r="T1648" s="144"/>
    </row>
    <row r="1649" spans="7:20">
      <c r="G1649" s="144"/>
      <c r="H1649" s="144"/>
      <c r="I1649" s="144"/>
      <c r="J1649" s="144"/>
      <c r="K1649" s="144"/>
      <c r="L1649" s="144"/>
      <c r="M1649" s="144"/>
      <c r="N1649" s="144"/>
      <c r="O1649" s="144"/>
      <c r="S1649" s="144"/>
      <c r="T1649" s="144"/>
    </row>
    <row r="1650" spans="7:20">
      <c r="G1650" s="144"/>
      <c r="H1650" s="144"/>
      <c r="I1650" s="144"/>
      <c r="J1650" s="144"/>
      <c r="K1650" s="144"/>
      <c r="L1650" s="144"/>
      <c r="M1650" s="144"/>
      <c r="N1650" s="144"/>
      <c r="O1650" s="144"/>
      <c r="S1650" s="144"/>
      <c r="T1650" s="144"/>
    </row>
    <row r="1651" spans="7:20">
      <c r="G1651" s="144"/>
      <c r="H1651" s="144"/>
      <c r="I1651" s="144"/>
      <c r="J1651" s="144"/>
      <c r="K1651" s="144"/>
      <c r="L1651" s="144"/>
      <c r="M1651" s="144"/>
      <c r="N1651" s="144"/>
      <c r="O1651" s="144"/>
      <c r="S1651" s="144"/>
      <c r="T1651" s="144"/>
    </row>
    <row r="1652" spans="7:20">
      <c r="G1652" s="144"/>
      <c r="H1652" s="144"/>
      <c r="I1652" s="144"/>
      <c r="J1652" s="144"/>
      <c r="K1652" s="144"/>
      <c r="L1652" s="144"/>
      <c r="M1652" s="144"/>
      <c r="N1652" s="144"/>
      <c r="O1652" s="144"/>
      <c r="S1652" s="144"/>
      <c r="T1652" s="144"/>
    </row>
    <row r="1653" spans="7:20">
      <c r="G1653" s="144"/>
      <c r="H1653" s="144"/>
      <c r="I1653" s="144"/>
      <c r="J1653" s="144"/>
      <c r="K1653" s="144"/>
      <c r="L1653" s="144"/>
      <c r="M1653" s="144"/>
      <c r="N1653" s="144"/>
      <c r="O1653" s="144"/>
      <c r="S1653" s="144"/>
      <c r="T1653" s="144"/>
    </row>
    <row r="1654" spans="7:20">
      <c r="G1654" s="144"/>
      <c r="H1654" s="144"/>
      <c r="I1654" s="144"/>
      <c r="J1654" s="144"/>
      <c r="K1654" s="144"/>
      <c r="L1654" s="144"/>
      <c r="M1654" s="144"/>
      <c r="N1654" s="144"/>
      <c r="O1654" s="144"/>
      <c r="S1654" s="144"/>
      <c r="T1654" s="144"/>
    </row>
    <row r="1655" spans="7:20">
      <c r="G1655" s="144"/>
      <c r="H1655" s="144"/>
      <c r="I1655" s="144"/>
      <c r="J1655" s="144"/>
      <c r="K1655" s="144"/>
      <c r="L1655" s="144"/>
      <c r="M1655" s="144"/>
      <c r="N1655" s="144"/>
      <c r="O1655" s="144"/>
      <c r="S1655" s="144"/>
      <c r="T1655" s="144"/>
    </row>
    <row r="1656" spans="7:20">
      <c r="G1656" s="144"/>
      <c r="H1656" s="144"/>
      <c r="I1656" s="144"/>
      <c r="J1656" s="144"/>
      <c r="K1656" s="144"/>
      <c r="L1656" s="144"/>
      <c r="M1656" s="144"/>
      <c r="N1656" s="144"/>
      <c r="O1656" s="144"/>
      <c r="S1656" s="144"/>
      <c r="T1656" s="144"/>
    </row>
    <row r="1657" spans="7:20">
      <c r="G1657" s="144"/>
      <c r="H1657" s="144"/>
      <c r="I1657" s="144"/>
      <c r="J1657" s="144"/>
      <c r="K1657" s="144"/>
      <c r="L1657" s="144"/>
      <c r="M1657" s="144"/>
      <c r="N1657" s="144"/>
      <c r="O1657" s="144"/>
      <c r="S1657" s="144"/>
      <c r="T1657" s="144"/>
    </row>
    <row r="1658" spans="7:20">
      <c r="G1658" s="144"/>
      <c r="H1658" s="144"/>
      <c r="I1658" s="144"/>
      <c r="J1658" s="144"/>
      <c r="K1658" s="144"/>
      <c r="L1658" s="144"/>
      <c r="M1658" s="144"/>
      <c r="N1658" s="144"/>
      <c r="O1658" s="144"/>
      <c r="S1658" s="144"/>
      <c r="T1658" s="144"/>
    </row>
    <row r="1659" spans="7:20">
      <c r="G1659" s="144"/>
      <c r="H1659" s="144"/>
      <c r="I1659" s="144"/>
      <c r="J1659" s="144"/>
      <c r="K1659" s="144"/>
      <c r="L1659" s="144"/>
      <c r="M1659" s="144"/>
      <c r="N1659" s="144"/>
      <c r="O1659" s="144"/>
      <c r="S1659" s="144"/>
      <c r="T1659" s="144"/>
    </row>
    <row r="1660" spans="7:20">
      <c r="G1660" s="144"/>
      <c r="H1660" s="144"/>
      <c r="I1660" s="144"/>
      <c r="J1660" s="144"/>
      <c r="K1660" s="144"/>
      <c r="L1660" s="144"/>
      <c r="M1660" s="144"/>
      <c r="N1660" s="144"/>
      <c r="O1660" s="144"/>
      <c r="S1660" s="144"/>
      <c r="T1660" s="144"/>
    </row>
    <row r="1661" spans="7:20">
      <c r="G1661" s="144"/>
      <c r="H1661" s="144"/>
      <c r="I1661" s="144"/>
      <c r="J1661" s="144"/>
      <c r="K1661" s="144"/>
      <c r="L1661" s="144"/>
      <c r="M1661" s="144"/>
      <c r="N1661" s="144"/>
      <c r="O1661" s="144"/>
      <c r="S1661" s="144"/>
      <c r="T1661" s="144"/>
    </row>
    <row r="1662" spans="7:20">
      <c r="G1662" s="144"/>
      <c r="H1662" s="144"/>
      <c r="I1662" s="144"/>
      <c r="J1662" s="144"/>
      <c r="K1662" s="144"/>
      <c r="L1662" s="144"/>
      <c r="M1662" s="144"/>
      <c r="N1662" s="144"/>
      <c r="O1662" s="144"/>
      <c r="S1662" s="144"/>
      <c r="T1662" s="144"/>
    </row>
    <row r="1663" spans="7:20">
      <c r="G1663" s="144"/>
      <c r="H1663" s="144"/>
      <c r="I1663" s="144"/>
      <c r="J1663" s="144"/>
      <c r="K1663" s="144"/>
      <c r="L1663" s="144"/>
      <c r="M1663" s="144"/>
      <c r="N1663" s="144"/>
      <c r="O1663" s="144"/>
      <c r="S1663" s="144"/>
      <c r="T1663" s="144"/>
    </row>
    <row r="1664" spans="7:20">
      <c r="G1664" s="144"/>
      <c r="H1664" s="144"/>
      <c r="I1664" s="144"/>
      <c r="J1664" s="144"/>
      <c r="K1664" s="144"/>
      <c r="L1664" s="144"/>
      <c r="M1664" s="144"/>
      <c r="N1664" s="144"/>
      <c r="O1664" s="144"/>
      <c r="S1664" s="144"/>
      <c r="T1664" s="144"/>
    </row>
    <row r="1665" spans="7:20">
      <c r="G1665" s="144"/>
      <c r="H1665" s="144"/>
      <c r="I1665" s="144"/>
      <c r="J1665" s="144"/>
      <c r="K1665" s="144"/>
      <c r="L1665" s="144"/>
      <c r="M1665" s="144"/>
      <c r="N1665" s="144"/>
      <c r="O1665" s="144"/>
      <c r="S1665" s="144"/>
      <c r="T1665" s="144"/>
    </row>
    <row r="1666" spans="7:20">
      <c r="G1666" s="144"/>
      <c r="H1666" s="144"/>
      <c r="I1666" s="144"/>
      <c r="J1666" s="144"/>
      <c r="K1666" s="144"/>
      <c r="L1666" s="144"/>
      <c r="M1666" s="144"/>
      <c r="N1666" s="144"/>
      <c r="O1666" s="144"/>
      <c r="S1666" s="144"/>
      <c r="T1666" s="144"/>
    </row>
    <row r="1667" spans="7:20">
      <c r="G1667" s="144"/>
      <c r="H1667" s="144"/>
      <c r="I1667" s="144"/>
      <c r="J1667" s="144"/>
      <c r="K1667" s="144"/>
      <c r="L1667" s="144"/>
      <c r="M1667" s="144"/>
      <c r="N1667" s="144"/>
      <c r="O1667" s="144"/>
      <c r="S1667" s="144"/>
      <c r="T1667" s="144"/>
    </row>
    <row r="1668" spans="7:20">
      <c r="G1668" s="144"/>
      <c r="H1668" s="144"/>
      <c r="I1668" s="144"/>
      <c r="J1668" s="144"/>
      <c r="K1668" s="144"/>
      <c r="L1668" s="144"/>
      <c r="M1668" s="144"/>
      <c r="N1668" s="144"/>
      <c r="O1668" s="144"/>
      <c r="S1668" s="144"/>
      <c r="T1668" s="144"/>
    </row>
    <row r="1669" spans="7:20">
      <c r="G1669" s="144"/>
      <c r="H1669" s="144"/>
      <c r="I1669" s="144"/>
      <c r="J1669" s="144"/>
      <c r="K1669" s="144"/>
      <c r="L1669" s="144"/>
      <c r="M1669" s="144"/>
      <c r="N1669" s="144"/>
      <c r="O1669" s="144"/>
      <c r="S1669" s="144"/>
      <c r="T1669" s="144"/>
    </row>
    <row r="1670" spans="7:20">
      <c r="G1670" s="144"/>
      <c r="H1670" s="144"/>
      <c r="I1670" s="144"/>
      <c r="J1670" s="144"/>
      <c r="K1670" s="144"/>
      <c r="L1670" s="144"/>
      <c r="M1670" s="144"/>
      <c r="N1670" s="144"/>
      <c r="O1670" s="144"/>
      <c r="S1670" s="144"/>
      <c r="T1670" s="144"/>
    </row>
    <row r="1671" spans="7:20">
      <c r="G1671" s="144"/>
      <c r="H1671" s="144"/>
      <c r="I1671" s="144"/>
      <c r="J1671" s="144"/>
      <c r="K1671" s="144"/>
      <c r="L1671" s="144"/>
      <c r="M1671" s="144"/>
      <c r="N1671" s="144"/>
      <c r="O1671" s="144"/>
      <c r="S1671" s="144"/>
      <c r="T1671" s="144"/>
    </row>
    <row r="1672" spans="7:20">
      <c r="G1672" s="144"/>
      <c r="H1672" s="144"/>
      <c r="I1672" s="144"/>
      <c r="J1672" s="144"/>
      <c r="K1672" s="144"/>
      <c r="L1672" s="144"/>
      <c r="M1672" s="144"/>
      <c r="N1672" s="144"/>
      <c r="O1672" s="144"/>
      <c r="S1672" s="144"/>
      <c r="T1672" s="144"/>
    </row>
    <row r="1673" spans="7:20">
      <c r="G1673" s="144"/>
      <c r="H1673" s="144"/>
      <c r="I1673" s="144"/>
      <c r="J1673" s="144"/>
      <c r="K1673" s="144"/>
      <c r="L1673" s="144"/>
      <c r="M1673" s="144"/>
      <c r="N1673" s="144"/>
      <c r="O1673" s="144"/>
      <c r="S1673" s="144"/>
      <c r="T1673" s="144"/>
    </row>
    <row r="1674" spans="7:20">
      <c r="G1674" s="144"/>
      <c r="H1674" s="144"/>
      <c r="I1674" s="144"/>
      <c r="J1674" s="144"/>
      <c r="K1674" s="144"/>
      <c r="L1674" s="144"/>
      <c r="M1674" s="144"/>
      <c r="N1674" s="144"/>
      <c r="O1674" s="144"/>
      <c r="S1674" s="144"/>
      <c r="T1674" s="144"/>
    </row>
    <row r="1675" spans="7:20">
      <c r="G1675" s="144"/>
      <c r="H1675" s="144"/>
      <c r="I1675" s="144"/>
      <c r="J1675" s="144"/>
      <c r="K1675" s="144"/>
      <c r="L1675" s="144"/>
      <c r="M1675" s="144"/>
      <c r="N1675" s="144"/>
      <c r="O1675" s="144"/>
      <c r="S1675" s="144"/>
      <c r="T1675" s="144"/>
    </row>
    <row r="1676" spans="7:20">
      <c r="G1676" s="144"/>
      <c r="H1676" s="144"/>
      <c r="I1676" s="144"/>
      <c r="J1676" s="144"/>
      <c r="K1676" s="144"/>
      <c r="L1676" s="144"/>
      <c r="M1676" s="144"/>
      <c r="N1676" s="144"/>
      <c r="O1676" s="144"/>
      <c r="S1676" s="144"/>
      <c r="T1676" s="144"/>
    </row>
    <row r="1677" spans="7:20">
      <c r="G1677" s="144"/>
      <c r="H1677" s="144"/>
      <c r="I1677" s="144"/>
      <c r="J1677" s="144"/>
      <c r="K1677" s="144"/>
      <c r="L1677" s="144"/>
      <c r="M1677" s="144"/>
      <c r="N1677" s="144"/>
      <c r="O1677" s="144"/>
      <c r="S1677" s="144"/>
      <c r="T1677" s="144"/>
    </row>
    <row r="1678" spans="7:20">
      <c r="G1678" s="144"/>
      <c r="H1678" s="144"/>
      <c r="I1678" s="144"/>
      <c r="J1678" s="144"/>
      <c r="K1678" s="144"/>
      <c r="L1678" s="144"/>
      <c r="M1678" s="144"/>
      <c r="N1678" s="144"/>
      <c r="O1678" s="144"/>
      <c r="S1678" s="144"/>
      <c r="T1678" s="144"/>
    </row>
    <row r="1679" spans="7:20">
      <c r="G1679" s="144"/>
      <c r="H1679" s="144"/>
      <c r="I1679" s="144"/>
      <c r="J1679" s="144"/>
      <c r="K1679" s="144"/>
      <c r="L1679" s="144"/>
      <c r="M1679" s="144"/>
      <c r="N1679" s="144"/>
      <c r="O1679" s="144"/>
      <c r="S1679" s="144"/>
      <c r="T1679" s="144"/>
    </row>
    <row r="1680" spans="7:20">
      <c r="G1680" s="144"/>
      <c r="H1680" s="144"/>
      <c r="I1680" s="144"/>
      <c r="J1680" s="144"/>
      <c r="K1680" s="144"/>
      <c r="L1680" s="144"/>
      <c r="M1680" s="144"/>
      <c r="N1680" s="144"/>
      <c r="O1680" s="144"/>
      <c r="S1680" s="144"/>
      <c r="T1680" s="144"/>
    </row>
    <row r="1681" spans="7:20">
      <c r="G1681" s="144"/>
      <c r="H1681" s="144"/>
      <c r="I1681" s="144"/>
      <c r="J1681" s="144"/>
      <c r="K1681" s="144"/>
      <c r="L1681" s="144"/>
      <c r="M1681" s="144"/>
      <c r="N1681" s="144"/>
      <c r="O1681" s="144"/>
      <c r="S1681" s="144"/>
      <c r="T1681" s="144"/>
    </row>
    <row r="1682" spans="7:20">
      <c r="G1682" s="144"/>
      <c r="H1682" s="144"/>
      <c r="I1682" s="144"/>
      <c r="J1682" s="144"/>
      <c r="K1682" s="144"/>
      <c r="L1682" s="144"/>
      <c r="M1682" s="144"/>
      <c r="N1682" s="144"/>
      <c r="O1682" s="144"/>
      <c r="S1682" s="144"/>
      <c r="T1682" s="144"/>
    </row>
    <row r="1683" spans="7:20">
      <c r="G1683" s="144"/>
      <c r="H1683" s="144"/>
      <c r="I1683" s="144"/>
      <c r="J1683" s="144"/>
      <c r="K1683" s="144"/>
      <c r="L1683" s="144"/>
      <c r="M1683" s="144"/>
      <c r="N1683" s="144"/>
      <c r="O1683" s="144"/>
      <c r="S1683" s="144"/>
      <c r="T1683" s="144"/>
    </row>
    <row r="1684" spans="7:20">
      <c r="G1684" s="144"/>
      <c r="H1684" s="144"/>
      <c r="I1684" s="144"/>
      <c r="J1684" s="144"/>
      <c r="K1684" s="144"/>
      <c r="L1684" s="144"/>
      <c r="M1684" s="144"/>
      <c r="N1684" s="144"/>
      <c r="O1684" s="144"/>
      <c r="S1684" s="144"/>
      <c r="T1684" s="144"/>
    </row>
    <row r="1685" spans="7:20">
      <c r="G1685" s="144"/>
      <c r="H1685" s="144"/>
      <c r="I1685" s="144"/>
      <c r="J1685" s="144"/>
      <c r="K1685" s="144"/>
      <c r="L1685" s="144"/>
      <c r="M1685" s="144"/>
      <c r="N1685" s="144"/>
      <c r="O1685" s="144"/>
      <c r="S1685" s="144"/>
      <c r="T1685" s="144"/>
    </row>
    <row r="1686" spans="7:20">
      <c r="G1686" s="144"/>
      <c r="H1686" s="144"/>
      <c r="I1686" s="144"/>
      <c r="J1686" s="144"/>
      <c r="K1686" s="144"/>
      <c r="L1686" s="144"/>
      <c r="M1686" s="144"/>
      <c r="N1686" s="144"/>
      <c r="O1686" s="144"/>
      <c r="S1686" s="144"/>
      <c r="T1686" s="144"/>
    </row>
    <row r="1687" spans="7:20">
      <c r="G1687" s="144"/>
      <c r="H1687" s="144"/>
      <c r="I1687" s="144"/>
      <c r="J1687" s="144"/>
      <c r="K1687" s="144"/>
      <c r="L1687" s="144"/>
      <c r="M1687" s="144"/>
      <c r="N1687" s="144"/>
      <c r="O1687" s="144"/>
      <c r="S1687" s="144"/>
      <c r="T1687" s="144"/>
    </row>
    <row r="1688" spans="7:20">
      <c r="G1688" s="144"/>
      <c r="H1688" s="144"/>
      <c r="I1688" s="144"/>
      <c r="J1688" s="144"/>
      <c r="K1688" s="144"/>
      <c r="L1688" s="144"/>
      <c r="M1688" s="144"/>
      <c r="N1688" s="144"/>
      <c r="O1688" s="144"/>
      <c r="S1688" s="144"/>
      <c r="T1688" s="144"/>
    </row>
    <row r="1689" spans="7:20">
      <c r="G1689" s="144"/>
      <c r="H1689" s="144"/>
      <c r="I1689" s="144"/>
      <c r="J1689" s="144"/>
      <c r="K1689" s="144"/>
      <c r="L1689" s="144"/>
      <c r="M1689" s="144"/>
      <c r="N1689" s="144"/>
      <c r="O1689" s="144"/>
      <c r="S1689" s="144"/>
      <c r="T1689" s="144"/>
    </row>
    <row r="1690" spans="7:20">
      <c r="G1690" s="144"/>
      <c r="H1690" s="144"/>
      <c r="I1690" s="144"/>
      <c r="J1690" s="144"/>
      <c r="K1690" s="144"/>
      <c r="L1690" s="144"/>
      <c r="M1690" s="144"/>
      <c r="N1690" s="144"/>
      <c r="O1690" s="144"/>
      <c r="S1690" s="144"/>
      <c r="T1690" s="144"/>
    </row>
    <row r="1691" spans="7:20">
      <c r="G1691" s="144"/>
      <c r="H1691" s="144"/>
      <c r="I1691" s="144"/>
      <c r="J1691" s="144"/>
      <c r="K1691" s="144"/>
      <c r="L1691" s="144"/>
      <c r="M1691" s="144"/>
      <c r="N1691" s="144"/>
      <c r="O1691" s="144"/>
      <c r="S1691" s="144"/>
      <c r="T1691" s="144"/>
    </row>
    <row r="1692" spans="7:20">
      <c r="G1692" s="144"/>
      <c r="H1692" s="144"/>
      <c r="I1692" s="144"/>
      <c r="J1692" s="144"/>
      <c r="K1692" s="144"/>
      <c r="L1692" s="144"/>
      <c r="M1692" s="144"/>
      <c r="N1692" s="144"/>
      <c r="O1692" s="144"/>
      <c r="S1692" s="144"/>
      <c r="T1692" s="144"/>
    </row>
    <row r="1693" spans="7:20">
      <c r="G1693" s="144"/>
      <c r="H1693" s="144"/>
      <c r="I1693" s="144"/>
      <c r="J1693" s="144"/>
      <c r="K1693" s="144"/>
      <c r="L1693" s="144"/>
      <c r="M1693" s="144"/>
      <c r="N1693" s="144"/>
      <c r="O1693" s="144"/>
      <c r="S1693" s="144"/>
      <c r="T1693" s="144"/>
    </row>
    <row r="1694" spans="7:20">
      <c r="G1694" s="144"/>
      <c r="H1694" s="144"/>
      <c r="I1694" s="144"/>
      <c r="J1694" s="144"/>
      <c r="K1694" s="144"/>
      <c r="L1694" s="144"/>
      <c r="M1694" s="144"/>
      <c r="N1694" s="144"/>
      <c r="O1694" s="144"/>
      <c r="S1694" s="144"/>
      <c r="T1694" s="144"/>
    </row>
    <row r="1695" spans="7:20">
      <c r="G1695" s="144"/>
      <c r="H1695" s="144"/>
      <c r="I1695" s="144"/>
      <c r="J1695" s="144"/>
      <c r="K1695" s="144"/>
      <c r="L1695" s="144"/>
      <c r="M1695" s="144"/>
      <c r="N1695" s="144"/>
      <c r="O1695" s="144"/>
      <c r="S1695" s="144"/>
      <c r="T1695" s="144"/>
    </row>
    <row r="1696" spans="7:20">
      <c r="G1696" s="144"/>
      <c r="H1696" s="144"/>
      <c r="I1696" s="144"/>
      <c r="J1696" s="144"/>
      <c r="K1696" s="144"/>
      <c r="L1696" s="144"/>
      <c r="M1696" s="144"/>
      <c r="N1696" s="144"/>
      <c r="O1696" s="144"/>
      <c r="S1696" s="144"/>
      <c r="T1696" s="144"/>
    </row>
    <row r="1697" spans="7:20">
      <c r="G1697" s="144"/>
      <c r="H1697" s="144"/>
      <c r="I1697" s="144"/>
      <c r="J1697" s="144"/>
      <c r="K1697" s="144"/>
      <c r="L1697" s="144"/>
      <c r="M1697" s="144"/>
      <c r="N1697" s="144"/>
      <c r="O1697" s="144"/>
      <c r="S1697" s="144"/>
      <c r="T1697" s="144"/>
    </row>
    <row r="1698" spans="7:20">
      <c r="G1698" s="144"/>
      <c r="H1698" s="144"/>
      <c r="I1698" s="144"/>
      <c r="J1698" s="144"/>
      <c r="K1698" s="144"/>
      <c r="L1698" s="144"/>
      <c r="M1698" s="144"/>
      <c r="N1698" s="144"/>
      <c r="O1698" s="144"/>
      <c r="S1698" s="144"/>
      <c r="T1698" s="144"/>
    </row>
    <row r="1699" spans="7:20">
      <c r="G1699" s="144"/>
      <c r="H1699" s="144"/>
      <c r="I1699" s="144"/>
      <c r="J1699" s="144"/>
      <c r="K1699" s="144"/>
      <c r="L1699" s="144"/>
      <c r="M1699" s="144"/>
      <c r="N1699" s="144"/>
      <c r="O1699" s="144"/>
      <c r="S1699" s="144"/>
      <c r="T1699" s="144"/>
    </row>
    <row r="1700" spans="7:20">
      <c r="G1700" s="144"/>
      <c r="H1700" s="144"/>
      <c r="I1700" s="144"/>
      <c r="J1700" s="144"/>
      <c r="K1700" s="144"/>
      <c r="L1700" s="144"/>
      <c r="M1700" s="144"/>
      <c r="N1700" s="144"/>
      <c r="O1700" s="144"/>
      <c r="S1700" s="144"/>
      <c r="T1700" s="144"/>
    </row>
    <row r="1701" spans="7:20">
      <c r="G1701" s="144"/>
      <c r="H1701" s="144"/>
      <c r="I1701" s="144"/>
      <c r="J1701" s="144"/>
      <c r="K1701" s="144"/>
      <c r="L1701" s="144"/>
      <c r="M1701" s="144"/>
      <c r="N1701" s="144"/>
      <c r="O1701" s="144"/>
      <c r="S1701" s="144"/>
      <c r="T1701" s="144"/>
    </row>
    <row r="1702" spans="7:20">
      <c r="G1702" s="144"/>
      <c r="H1702" s="144"/>
      <c r="I1702" s="144"/>
      <c r="J1702" s="144"/>
      <c r="K1702" s="144"/>
      <c r="L1702" s="144"/>
      <c r="M1702" s="144"/>
      <c r="N1702" s="144"/>
      <c r="O1702" s="144"/>
      <c r="S1702" s="144"/>
      <c r="T1702" s="144"/>
    </row>
    <row r="1703" spans="7:20">
      <c r="G1703" s="144"/>
      <c r="H1703" s="144"/>
      <c r="I1703" s="144"/>
      <c r="J1703" s="144"/>
      <c r="K1703" s="144"/>
      <c r="L1703" s="144"/>
      <c r="M1703" s="144"/>
      <c r="N1703" s="144"/>
      <c r="O1703" s="144"/>
      <c r="S1703" s="144"/>
      <c r="T1703" s="144"/>
    </row>
    <row r="1704" spans="7:20">
      <c r="G1704" s="144"/>
      <c r="H1704" s="144"/>
      <c r="I1704" s="144"/>
      <c r="J1704" s="144"/>
      <c r="K1704" s="144"/>
      <c r="L1704" s="144"/>
      <c r="M1704" s="144"/>
      <c r="N1704" s="144"/>
      <c r="O1704" s="144"/>
      <c r="S1704" s="144"/>
      <c r="T1704" s="144"/>
    </row>
    <row r="1705" spans="7:20">
      <c r="G1705" s="144"/>
      <c r="H1705" s="144"/>
      <c r="I1705" s="144"/>
      <c r="J1705" s="144"/>
      <c r="K1705" s="144"/>
      <c r="L1705" s="144"/>
      <c r="M1705" s="144"/>
      <c r="N1705" s="144"/>
      <c r="O1705" s="144"/>
      <c r="S1705" s="144"/>
      <c r="T1705" s="144"/>
    </row>
    <row r="1706" spans="7:20">
      <c r="G1706" s="144"/>
      <c r="H1706" s="144"/>
      <c r="I1706" s="144"/>
      <c r="J1706" s="144"/>
      <c r="K1706" s="144"/>
      <c r="L1706" s="144"/>
      <c r="M1706" s="144"/>
      <c r="N1706" s="144"/>
      <c r="O1706" s="144"/>
      <c r="S1706" s="144"/>
      <c r="T1706" s="144"/>
    </row>
    <row r="1707" spans="7:20">
      <c r="G1707" s="144"/>
      <c r="H1707" s="144"/>
      <c r="I1707" s="144"/>
      <c r="J1707" s="144"/>
      <c r="K1707" s="144"/>
      <c r="L1707" s="144"/>
      <c r="M1707" s="144"/>
      <c r="N1707" s="144"/>
      <c r="O1707" s="144"/>
      <c r="S1707" s="144"/>
      <c r="T1707" s="144"/>
    </row>
    <row r="1708" spans="7:20">
      <c r="G1708" s="144"/>
      <c r="H1708" s="144"/>
      <c r="I1708" s="144"/>
      <c r="J1708" s="144"/>
      <c r="K1708" s="144"/>
      <c r="L1708" s="144"/>
      <c r="M1708" s="144"/>
      <c r="N1708" s="144"/>
      <c r="O1708" s="144"/>
      <c r="S1708" s="144"/>
      <c r="T1708" s="144"/>
    </row>
    <row r="1709" spans="7:20">
      <c r="G1709" s="144"/>
      <c r="H1709" s="144"/>
      <c r="I1709" s="144"/>
      <c r="J1709" s="144"/>
      <c r="K1709" s="144"/>
      <c r="L1709" s="144"/>
      <c r="M1709" s="144"/>
      <c r="N1709" s="144"/>
      <c r="O1709" s="144"/>
      <c r="S1709" s="144"/>
      <c r="T1709" s="144"/>
    </row>
    <row r="1710" spans="7:20">
      <c r="G1710" s="144"/>
      <c r="H1710" s="144"/>
      <c r="I1710" s="144"/>
      <c r="J1710" s="144"/>
      <c r="K1710" s="144"/>
      <c r="L1710" s="144"/>
      <c r="M1710" s="144"/>
      <c r="N1710" s="144"/>
      <c r="O1710" s="144"/>
      <c r="S1710" s="144"/>
      <c r="T1710" s="144"/>
    </row>
    <row r="1711" spans="7:20">
      <c r="G1711" s="144"/>
      <c r="H1711" s="144"/>
      <c r="I1711" s="144"/>
      <c r="J1711" s="144"/>
      <c r="K1711" s="144"/>
      <c r="L1711" s="144"/>
      <c r="M1711" s="144"/>
      <c r="N1711" s="144"/>
      <c r="O1711" s="144"/>
      <c r="S1711" s="144"/>
      <c r="T1711" s="144"/>
    </row>
    <row r="1712" spans="7:20">
      <c r="G1712" s="144"/>
      <c r="H1712" s="144"/>
      <c r="I1712" s="144"/>
      <c r="J1712" s="144"/>
      <c r="K1712" s="144"/>
      <c r="L1712" s="144"/>
      <c r="M1712" s="144"/>
      <c r="N1712" s="144"/>
      <c r="O1712" s="144"/>
      <c r="S1712" s="144"/>
      <c r="T1712" s="144"/>
    </row>
    <row r="1713" spans="7:20">
      <c r="G1713" s="144"/>
      <c r="H1713" s="144"/>
      <c r="I1713" s="144"/>
      <c r="J1713" s="144"/>
      <c r="K1713" s="144"/>
      <c r="L1713" s="144"/>
      <c r="M1713" s="144"/>
      <c r="N1713" s="144"/>
      <c r="O1713" s="144"/>
      <c r="S1713" s="144"/>
      <c r="T1713" s="144"/>
    </row>
    <row r="1714" spans="7:20">
      <c r="G1714" s="144"/>
      <c r="H1714" s="144"/>
      <c r="I1714" s="144"/>
      <c r="J1714" s="144"/>
      <c r="K1714" s="144"/>
      <c r="L1714" s="144"/>
      <c r="M1714" s="144"/>
      <c r="N1714" s="144"/>
      <c r="O1714" s="144"/>
      <c r="S1714" s="144"/>
      <c r="T1714" s="144"/>
    </row>
    <row r="1715" spans="7:20">
      <c r="G1715" s="144"/>
      <c r="H1715" s="144"/>
      <c r="I1715" s="144"/>
      <c r="J1715" s="144"/>
      <c r="K1715" s="144"/>
      <c r="L1715" s="144"/>
      <c r="M1715" s="144"/>
      <c r="N1715" s="144"/>
      <c r="O1715" s="144"/>
      <c r="S1715" s="144"/>
      <c r="T1715" s="144"/>
    </row>
    <row r="1716" spans="7:20">
      <c r="G1716" s="144"/>
      <c r="H1716" s="144"/>
      <c r="I1716" s="144"/>
      <c r="J1716" s="144"/>
      <c r="K1716" s="144"/>
      <c r="L1716" s="144"/>
      <c r="M1716" s="144"/>
      <c r="N1716" s="144"/>
      <c r="O1716" s="144"/>
      <c r="S1716" s="144"/>
      <c r="T1716" s="144"/>
    </row>
    <row r="1717" spans="7:20">
      <c r="G1717" s="144"/>
      <c r="H1717" s="144"/>
      <c r="I1717" s="144"/>
      <c r="J1717" s="144"/>
      <c r="K1717" s="144"/>
      <c r="L1717" s="144"/>
      <c r="M1717" s="144"/>
      <c r="N1717" s="144"/>
      <c r="O1717" s="144"/>
      <c r="S1717" s="144"/>
      <c r="T1717" s="144"/>
    </row>
    <row r="1718" spans="7:20">
      <c r="G1718" s="144"/>
      <c r="H1718" s="144"/>
      <c r="I1718" s="144"/>
      <c r="J1718" s="144"/>
      <c r="K1718" s="144"/>
      <c r="L1718" s="144"/>
      <c r="M1718" s="144"/>
      <c r="N1718" s="144"/>
      <c r="O1718" s="144"/>
      <c r="S1718" s="144"/>
      <c r="T1718" s="144"/>
    </row>
    <row r="1719" spans="7:20">
      <c r="G1719" s="144"/>
      <c r="H1719" s="144"/>
      <c r="I1719" s="144"/>
      <c r="J1719" s="144"/>
      <c r="K1719" s="144"/>
      <c r="L1719" s="144"/>
      <c r="M1719" s="144"/>
      <c r="N1719" s="144"/>
      <c r="O1719" s="144"/>
      <c r="S1719" s="144"/>
      <c r="T1719" s="144"/>
    </row>
    <row r="1720" spans="7:20">
      <c r="G1720" s="144"/>
      <c r="H1720" s="144"/>
      <c r="I1720" s="144"/>
      <c r="J1720" s="144"/>
      <c r="K1720" s="144"/>
      <c r="L1720" s="144"/>
      <c r="M1720" s="144"/>
      <c r="N1720" s="144"/>
      <c r="O1720" s="144"/>
      <c r="S1720" s="144"/>
      <c r="T1720" s="144"/>
    </row>
    <row r="1721" spans="7:20">
      <c r="G1721" s="144"/>
      <c r="H1721" s="144"/>
      <c r="I1721" s="144"/>
      <c r="J1721" s="144"/>
      <c r="K1721" s="144"/>
      <c r="L1721" s="144"/>
      <c r="M1721" s="144"/>
      <c r="N1721" s="144"/>
      <c r="O1721" s="144"/>
      <c r="S1721" s="144"/>
      <c r="T1721" s="144"/>
    </row>
    <row r="1722" spans="7:20">
      <c r="G1722" s="144"/>
      <c r="H1722" s="144"/>
      <c r="I1722" s="144"/>
      <c r="J1722" s="144"/>
      <c r="K1722" s="144"/>
      <c r="L1722" s="144"/>
      <c r="M1722" s="144"/>
      <c r="N1722" s="144"/>
      <c r="O1722" s="144"/>
      <c r="S1722" s="144"/>
      <c r="T1722" s="144"/>
    </row>
    <row r="1723" spans="7:20">
      <c r="G1723" s="144"/>
      <c r="H1723" s="144"/>
      <c r="I1723" s="144"/>
      <c r="J1723" s="144"/>
      <c r="K1723" s="144"/>
      <c r="L1723" s="144"/>
      <c r="M1723" s="144"/>
      <c r="N1723" s="144"/>
      <c r="O1723" s="144"/>
      <c r="S1723" s="144"/>
      <c r="T1723" s="144"/>
    </row>
    <row r="1724" spans="7:20">
      <c r="G1724" s="144"/>
      <c r="H1724" s="144"/>
      <c r="I1724" s="144"/>
      <c r="J1724" s="144"/>
      <c r="K1724" s="144"/>
      <c r="L1724" s="144"/>
      <c r="M1724" s="144"/>
      <c r="N1724" s="144"/>
      <c r="O1724" s="144"/>
      <c r="S1724" s="144"/>
      <c r="T1724" s="144"/>
    </row>
    <row r="1725" spans="7:20">
      <c r="G1725" s="144"/>
      <c r="H1725" s="144"/>
      <c r="I1725" s="144"/>
      <c r="J1725" s="144"/>
      <c r="K1725" s="144"/>
      <c r="L1725" s="144"/>
      <c r="M1725" s="144"/>
      <c r="N1725" s="144"/>
      <c r="O1725" s="144"/>
      <c r="S1725" s="144"/>
      <c r="T1725" s="144"/>
    </row>
    <row r="1726" spans="7:20">
      <c r="G1726" s="144"/>
      <c r="H1726" s="144"/>
      <c r="I1726" s="144"/>
      <c r="J1726" s="144"/>
      <c r="K1726" s="144"/>
      <c r="L1726" s="144"/>
      <c r="M1726" s="144"/>
      <c r="N1726" s="144"/>
      <c r="O1726" s="144"/>
      <c r="S1726" s="144"/>
      <c r="T1726" s="144"/>
    </row>
    <row r="1727" spans="7:20">
      <c r="G1727" s="144"/>
      <c r="H1727" s="144"/>
      <c r="I1727" s="144"/>
      <c r="J1727" s="144"/>
      <c r="K1727" s="144"/>
      <c r="L1727" s="144"/>
      <c r="M1727" s="144"/>
      <c r="N1727" s="144"/>
      <c r="O1727" s="144"/>
      <c r="S1727" s="144"/>
      <c r="T1727" s="144"/>
    </row>
    <row r="1728" spans="7:20">
      <c r="G1728" s="144"/>
      <c r="H1728" s="144"/>
      <c r="I1728" s="144"/>
      <c r="J1728" s="144"/>
      <c r="K1728" s="144"/>
      <c r="L1728" s="144"/>
      <c r="M1728" s="144"/>
      <c r="N1728" s="144"/>
      <c r="O1728" s="144"/>
      <c r="S1728" s="144"/>
      <c r="T1728" s="144"/>
    </row>
    <row r="1729" spans="7:20">
      <c r="G1729" s="144"/>
      <c r="H1729" s="144"/>
      <c r="I1729" s="144"/>
      <c r="J1729" s="144"/>
      <c r="K1729" s="144"/>
      <c r="L1729" s="144"/>
      <c r="M1729" s="144"/>
      <c r="N1729" s="144"/>
      <c r="O1729" s="144"/>
      <c r="S1729" s="144"/>
      <c r="T1729" s="144"/>
    </row>
    <row r="1730" spans="7:20">
      <c r="G1730" s="144"/>
      <c r="H1730" s="144"/>
      <c r="I1730" s="144"/>
      <c r="J1730" s="144"/>
      <c r="K1730" s="144"/>
      <c r="L1730" s="144"/>
      <c r="M1730" s="144"/>
      <c r="N1730" s="144"/>
      <c r="O1730" s="144"/>
      <c r="S1730" s="144"/>
      <c r="T1730" s="144"/>
    </row>
    <row r="1731" spans="7:20">
      <c r="G1731" s="144"/>
      <c r="H1731" s="144"/>
      <c r="I1731" s="144"/>
      <c r="J1731" s="144"/>
      <c r="K1731" s="144"/>
      <c r="L1731" s="144"/>
      <c r="M1731" s="144"/>
      <c r="N1731" s="144"/>
      <c r="O1731" s="144"/>
      <c r="S1731" s="144"/>
      <c r="T1731" s="144"/>
    </row>
    <row r="1732" spans="7:20">
      <c r="G1732" s="144"/>
      <c r="H1732" s="144"/>
      <c r="I1732" s="144"/>
      <c r="J1732" s="144"/>
      <c r="K1732" s="144"/>
      <c r="L1732" s="144"/>
      <c r="M1732" s="144"/>
      <c r="N1732" s="144"/>
      <c r="O1732" s="144"/>
      <c r="S1732" s="144"/>
      <c r="T1732" s="144"/>
    </row>
    <row r="1733" spans="7:20">
      <c r="G1733" s="144"/>
      <c r="H1733" s="144"/>
      <c r="I1733" s="144"/>
      <c r="J1733" s="144"/>
      <c r="K1733" s="144"/>
      <c r="L1733" s="144"/>
      <c r="M1733" s="144"/>
      <c r="N1733" s="144"/>
      <c r="O1733" s="144"/>
      <c r="S1733" s="144"/>
      <c r="T1733" s="144"/>
    </row>
    <row r="1734" spans="7:20">
      <c r="G1734" s="144"/>
      <c r="H1734" s="144"/>
      <c r="I1734" s="144"/>
      <c r="J1734" s="144"/>
      <c r="K1734" s="144"/>
      <c r="L1734" s="144"/>
      <c r="M1734" s="144"/>
      <c r="N1734" s="144"/>
      <c r="O1734" s="144"/>
      <c r="S1734" s="144"/>
      <c r="T1734" s="144"/>
    </row>
    <row r="1735" spans="7:20">
      <c r="G1735" s="144"/>
      <c r="H1735" s="144"/>
      <c r="I1735" s="144"/>
      <c r="J1735" s="144"/>
      <c r="K1735" s="144"/>
      <c r="L1735" s="144"/>
      <c r="M1735" s="144"/>
      <c r="N1735" s="144"/>
      <c r="O1735" s="144"/>
      <c r="S1735" s="144"/>
      <c r="T1735" s="144"/>
    </row>
    <row r="1736" spans="7:20">
      <c r="G1736" s="144"/>
      <c r="H1736" s="144"/>
      <c r="I1736" s="144"/>
      <c r="J1736" s="144"/>
      <c r="K1736" s="144"/>
      <c r="L1736" s="144"/>
      <c r="M1736" s="144"/>
      <c r="N1736" s="144"/>
      <c r="O1736" s="144"/>
      <c r="S1736" s="144"/>
      <c r="T1736" s="144"/>
    </row>
    <row r="1737" spans="7:20">
      <c r="G1737" s="144"/>
      <c r="H1737" s="144"/>
      <c r="I1737" s="144"/>
      <c r="J1737" s="144"/>
      <c r="K1737" s="144"/>
      <c r="L1737" s="144"/>
      <c r="M1737" s="144"/>
      <c r="N1737" s="144"/>
      <c r="O1737" s="144"/>
      <c r="S1737" s="144"/>
      <c r="T1737" s="144"/>
    </row>
    <row r="1738" spans="7:20">
      <c r="G1738" s="144"/>
      <c r="H1738" s="144"/>
      <c r="I1738" s="144"/>
      <c r="J1738" s="144"/>
      <c r="K1738" s="144"/>
      <c r="L1738" s="144"/>
      <c r="M1738" s="144"/>
      <c r="N1738" s="144"/>
      <c r="O1738" s="144"/>
      <c r="S1738" s="144"/>
      <c r="T1738" s="144"/>
    </row>
    <row r="1739" spans="7:20">
      <c r="G1739" s="144"/>
      <c r="H1739" s="144"/>
      <c r="I1739" s="144"/>
      <c r="J1739" s="144"/>
      <c r="K1739" s="144"/>
      <c r="L1739" s="144"/>
      <c r="M1739" s="144"/>
      <c r="N1739" s="144"/>
      <c r="O1739" s="144"/>
      <c r="S1739" s="144"/>
      <c r="T1739" s="144"/>
    </row>
    <row r="1740" spans="7:20">
      <c r="G1740" s="144"/>
      <c r="H1740" s="144"/>
      <c r="I1740" s="144"/>
      <c r="J1740" s="144"/>
      <c r="K1740" s="144"/>
      <c r="L1740" s="144"/>
      <c r="M1740" s="144"/>
      <c r="N1740" s="144"/>
      <c r="O1740" s="144"/>
      <c r="S1740" s="144"/>
      <c r="T1740" s="144"/>
    </row>
    <row r="1741" spans="7:20">
      <c r="G1741" s="144"/>
      <c r="H1741" s="144"/>
      <c r="I1741" s="144"/>
      <c r="J1741" s="144"/>
      <c r="K1741" s="144"/>
      <c r="L1741" s="144"/>
      <c r="M1741" s="144"/>
      <c r="N1741" s="144"/>
      <c r="O1741" s="144"/>
      <c r="S1741" s="144"/>
      <c r="T1741" s="144"/>
    </row>
    <row r="1742" spans="7:20">
      <c r="G1742" s="144"/>
      <c r="H1742" s="144"/>
      <c r="I1742" s="144"/>
      <c r="J1742" s="144"/>
      <c r="K1742" s="144"/>
      <c r="L1742" s="144"/>
      <c r="M1742" s="144"/>
      <c r="N1742" s="144"/>
      <c r="O1742" s="144"/>
      <c r="S1742" s="144"/>
      <c r="T1742" s="144"/>
    </row>
    <row r="1743" spans="7:20">
      <c r="G1743" s="144"/>
      <c r="H1743" s="144"/>
      <c r="I1743" s="144"/>
      <c r="J1743" s="144"/>
      <c r="K1743" s="144"/>
      <c r="L1743" s="144"/>
      <c r="M1743" s="144"/>
      <c r="N1743" s="144"/>
      <c r="O1743" s="144"/>
      <c r="S1743" s="144"/>
      <c r="T1743" s="144"/>
    </row>
    <row r="1744" spans="7:20">
      <c r="G1744" s="144"/>
      <c r="H1744" s="144"/>
      <c r="I1744" s="144"/>
      <c r="J1744" s="144"/>
      <c r="K1744" s="144"/>
      <c r="L1744" s="144"/>
      <c r="M1744" s="144"/>
      <c r="N1744" s="144"/>
      <c r="O1744" s="144"/>
      <c r="S1744" s="144"/>
      <c r="T1744" s="144"/>
    </row>
    <row r="1745" spans="7:20">
      <c r="G1745" s="144"/>
      <c r="H1745" s="144"/>
      <c r="I1745" s="144"/>
      <c r="J1745" s="144"/>
      <c r="K1745" s="144"/>
      <c r="L1745" s="144"/>
      <c r="M1745" s="144"/>
      <c r="N1745" s="144"/>
      <c r="O1745" s="144"/>
      <c r="S1745" s="144"/>
      <c r="T1745" s="144"/>
    </row>
    <row r="1746" spans="7:20">
      <c r="G1746" s="144"/>
      <c r="H1746" s="144"/>
      <c r="I1746" s="144"/>
      <c r="J1746" s="144"/>
      <c r="K1746" s="144"/>
      <c r="L1746" s="144"/>
      <c r="M1746" s="144"/>
      <c r="N1746" s="144"/>
      <c r="O1746" s="144"/>
      <c r="S1746" s="144"/>
      <c r="T1746" s="144"/>
    </row>
    <row r="1747" spans="7:20">
      <c r="G1747" s="144"/>
      <c r="H1747" s="144"/>
      <c r="I1747" s="144"/>
      <c r="J1747" s="144"/>
      <c r="K1747" s="144"/>
      <c r="L1747" s="144"/>
      <c r="M1747" s="144"/>
      <c r="N1747" s="144"/>
      <c r="O1747" s="144"/>
      <c r="S1747" s="144"/>
      <c r="T1747" s="144"/>
    </row>
    <row r="1748" spans="7:20">
      <c r="G1748" s="144"/>
      <c r="H1748" s="144"/>
      <c r="I1748" s="144"/>
      <c r="J1748" s="144"/>
      <c r="K1748" s="144"/>
      <c r="L1748" s="144"/>
      <c r="M1748" s="144"/>
      <c r="N1748" s="144"/>
      <c r="O1748" s="144"/>
      <c r="S1748" s="144"/>
      <c r="T1748" s="144"/>
    </row>
    <row r="1749" spans="7:20">
      <c r="G1749" s="144"/>
      <c r="H1749" s="144"/>
      <c r="I1749" s="144"/>
      <c r="J1749" s="144"/>
      <c r="K1749" s="144"/>
      <c r="L1749" s="144"/>
      <c r="M1749" s="144"/>
      <c r="N1749" s="144"/>
      <c r="O1749" s="144"/>
      <c r="S1749" s="144"/>
      <c r="T1749" s="144"/>
    </row>
    <row r="1750" spans="7:20">
      <c r="G1750" s="144"/>
      <c r="H1750" s="144"/>
      <c r="I1750" s="144"/>
      <c r="J1750" s="144"/>
      <c r="K1750" s="144"/>
      <c r="L1750" s="144"/>
      <c r="M1750" s="144"/>
      <c r="N1750" s="144"/>
      <c r="O1750" s="144"/>
      <c r="S1750" s="144"/>
      <c r="T1750" s="144"/>
    </row>
    <row r="1751" spans="7:20">
      <c r="G1751" s="144"/>
      <c r="H1751" s="144"/>
      <c r="I1751" s="144"/>
      <c r="J1751" s="144"/>
      <c r="K1751" s="144"/>
      <c r="L1751" s="144"/>
      <c r="M1751" s="144"/>
      <c r="N1751" s="144"/>
      <c r="O1751" s="144"/>
      <c r="S1751" s="144"/>
      <c r="T1751" s="144"/>
    </row>
    <row r="1752" spans="7:20">
      <c r="G1752" s="144"/>
      <c r="H1752" s="144"/>
      <c r="I1752" s="144"/>
      <c r="J1752" s="144"/>
      <c r="K1752" s="144"/>
      <c r="L1752" s="144"/>
      <c r="M1752" s="144"/>
      <c r="N1752" s="144"/>
      <c r="O1752" s="144"/>
      <c r="S1752" s="144"/>
      <c r="T1752" s="144"/>
    </row>
    <row r="1753" spans="7:20">
      <c r="G1753" s="144"/>
      <c r="H1753" s="144"/>
      <c r="I1753" s="144"/>
      <c r="J1753" s="144"/>
      <c r="K1753" s="144"/>
      <c r="L1753" s="144"/>
      <c r="M1753" s="144"/>
      <c r="N1753" s="144"/>
      <c r="O1753" s="144"/>
      <c r="S1753" s="144"/>
      <c r="T1753" s="144"/>
    </row>
    <row r="1754" spans="7:20">
      <c r="G1754" s="144"/>
      <c r="H1754" s="144"/>
      <c r="I1754" s="144"/>
      <c r="J1754" s="144"/>
      <c r="K1754" s="144"/>
      <c r="L1754" s="144"/>
      <c r="M1754" s="144"/>
      <c r="N1754" s="144"/>
      <c r="O1754" s="144"/>
      <c r="S1754" s="144"/>
      <c r="T1754" s="144"/>
    </row>
    <row r="1755" spans="7:20">
      <c r="G1755" s="144"/>
      <c r="H1755" s="144"/>
      <c r="I1755" s="144"/>
      <c r="J1755" s="144"/>
      <c r="K1755" s="144"/>
      <c r="L1755" s="144"/>
      <c r="M1755" s="144"/>
      <c r="N1755" s="144"/>
      <c r="O1755" s="144"/>
      <c r="S1755" s="144"/>
      <c r="T1755" s="144"/>
    </row>
    <row r="1756" spans="7:20">
      <c r="G1756" s="144"/>
      <c r="H1756" s="144"/>
      <c r="I1756" s="144"/>
      <c r="J1756" s="144"/>
      <c r="K1756" s="144"/>
      <c r="L1756" s="144"/>
      <c r="M1756" s="144"/>
      <c r="N1756" s="144"/>
      <c r="O1756" s="144"/>
      <c r="S1756" s="144"/>
      <c r="T1756" s="144"/>
    </row>
    <row r="1757" spans="7:20">
      <c r="G1757" s="144"/>
      <c r="H1757" s="144"/>
      <c r="I1757" s="144"/>
      <c r="J1757" s="144"/>
      <c r="K1757" s="144"/>
      <c r="L1757" s="144"/>
      <c r="M1757" s="144"/>
      <c r="N1757" s="144"/>
      <c r="O1757" s="144"/>
      <c r="S1757" s="144"/>
      <c r="T1757" s="144"/>
    </row>
    <row r="1758" spans="7:20">
      <c r="G1758" s="144"/>
      <c r="H1758" s="144"/>
      <c r="I1758" s="144"/>
      <c r="J1758" s="144"/>
      <c r="K1758" s="144"/>
      <c r="L1758" s="144"/>
      <c r="M1758" s="144"/>
      <c r="N1758" s="144"/>
      <c r="O1758" s="144"/>
      <c r="S1758" s="144"/>
      <c r="T1758" s="144"/>
    </row>
    <row r="1759" spans="7:20">
      <c r="G1759" s="144"/>
      <c r="H1759" s="144"/>
      <c r="I1759" s="144"/>
      <c r="J1759" s="144"/>
      <c r="K1759" s="144"/>
      <c r="L1759" s="144"/>
      <c r="M1759" s="144"/>
      <c r="N1759" s="144"/>
      <c r="O1759" s="144"/>
      <c r="S1759" s="144"/>
      <c r="T1759" s="144"/>
    </row>
    <row r="1760" spans="7:20">
      <c r="G1760" s="144"/>
      <c r="H1760" s="144"/>
      <c r="I1760" s="144"/>
      <c r="J1760" s="144"/>
      <c r="K1760" s="144"/>
      <c r="L1760" s="144"/>
      <c r="M1760" s="144"/>
      <c r="N1760" s="144"/>
      <c r="O1760" s="144"/>
      <c r="S1760" s="144"/>
      <c r="T1760" s="144"/>
    </row>
    <row r="1761" spans="7:20">
      <c r="G1761" s="144"/>
      <c r="H1761" s="144"/>
      <c r="I1761" s="144"/>
      <c r="J1761" s="144"/>
      <c r="K1761" s="144"/>
      <c r="L1761" s="144"/>
      <c r="M1761" s="144"/>
      <c r="N1761" s="144"/>
      <c r="O1761" s="144"/>
      <c r="S1761" s="144"/>
      <c r="T1761" s="144"/>
    </row>
    <row r="1762" spans="7:20">
      <c r="G1762" s="144"/>
      <c r="H1762" s="144"/>
      <c r="I1762" s="144"/>
      <c r="J1762" s="144"/>
      <c r="K1762" s="144"/>
      <c r="L1762" s="144"/>
      <c r="M1762" s="144"/>
      <c r="N1762" s="144"/>
      <c r="O1762" s="144"/>
      <c r="S1762" s="144"/>
      <c r="T1762" s="144"/>
    </row>
    <row r="1763" spans="7:20">
      <c r="G1763" s="144"/>
      <c r="H1763" s="144"/>
      <c r="I1763" s="144"/>
      <c r="J1763" s="144"/>
      <c r="K1763" s="144"/>
      <c r="L1763" s="144"/>
      <c r="M1763" s="144"/>
      <c r="N1763" s="144"/>
      <c r="O1763" s="144"/>
      <c r="S1763" s="144"/>
      <c r="T1763" s="144"/>
    </row>
    <row r="1764" spans="7:20">
      <c r="G1764" s="144"/>
      <c r="H1764" s="144"/>
      <c r="I1764" s="144"/>
      <c r="J1764" s="144"/>
      <c r="K1764" s="144"/>
      <c r="L1764" s="144"/>
      <c r="M1764" s="144"/>
      <c r="N1764" s="144"/>
      <c r="O1764" s="144"/>
      <c r="S1764" s="144"/>
      <c r="T1764" s="144"/>
    </row>
    <row r="1765" spans="7:20">
      <c r="G1765" s="144"/>
      <c r="H1765" s="144"/>
      <c r="I1765" s="144"/>
      <c r="J1765" s="144"/>
      <c r="K1765" s="144"/>
      <c r="L1765" s="144"/>
      <c r="M1765" s="144"/>
      <c r="N1765" s="144"/>
      <c r="O1765" s="144"/>
      <c r="S1765" s="144"/>
      <c r="T1765" s="144"/>
    </row>
    <row r="1766" spans="7:20">
      <c r="G1766" s="144"/>
      <c r="H1766" s="144"/>
      <c r="I1766" s="144"/>
      <c r="J1766" s="144"/>
      <c r="K1766" s="144"/>
      <c r="L1766" s="144"/>
      <c r="M1766" s="144"/>
      <c r="N1766" s="144"/>
      <c r="O1766" s="144"/>
      <c r="S1766" s="144"/>
      <c r="T1766" s="144"/>
    </row>
    <row r="1767" spans="7:20">
      <c r="G1767" s="144"/>
      <c r="H1767" s="144"/>
      <c r="I1767" s="144"/>
      <c r="J1767" s="144"/>
      <c r="K1767" s="144"/>
      <c r="L1767" s="144"/>
      <c r="M1767" s="144"/>
      <c r="N1767" s="144"/>
      <c r="O1767" s="144"/>
      <c r="S1767" s="144"/>
      <c r="T1767" s="144"/>
    </row>
    <row r="1768" spans="7:20">
      <c r="G1768" s="144"/>
      <c r="H1768" s="144"/>
      <c r="I1768" s="144"/>
      <c r="J1768" s="144"/>
      <c r="K1768" s="144"/>
      <c r="L1768" s="144"/>
      <c r="M1768" s="144"/>
      <c r="N1768" s="144"/>
      <c r="O1768" s="144"/>
      <c r="S1768" s="144"/>
      <c r="T1768" s="144"/>
    </row>
    <row r="1769" spans="7:20">
      <c r="G1769" s="144"/>
      <c r="H1769" s="144"/>
      <c r="I1769" s="144"/>
      <c r="J1769" s="144"/>
      <c r="K1769" s="144"/>
      <c r="L1769" s="144"/>
      <c r="M1769" s="144"/>
      <c r="N1769" s="144"/>
      <c r="O1769" s="144"/>
      <c r="S1769" s="144"/>
      <c r="T1769" s="144"/>
    </row>
    <row r="1770" spans="7:20">
      <c r="G1770" s="144"/>
      <c r="H1770" s="144"/>
      <c r="I1770" s="144"/>
      <c r="J1770" s="144"/>
      <c r="K1770" s="144"/>
      <c r="L1770" s="144"/>
      <c r="M1770" s="144"/>
      <c r="N1770" s="144"/>
      <c r="O1770" s="144"/>
      <c r="S1770" s="144"/>
      <c r="T1770" s="144"/>
    </row>
    <row r="1771" spans="7:20">
      <c r="G1771" s="144"/>
      <c r="H1771" s="144"/>
      <c r="I1771" s="144"/>
      <c r="J1771" s="144"/>
      <c r="K1771" s="144"/>
      <c r="L1771" s="144"/>
      <c r="M1771" s="144"/>
      <c r="N1771" s="144"/>
      <c r="O1771" s="144"/>
      <c r="S1771" s="144"/>
      <c r="T1771" s="144"/>
    </row>
    <row r="1772" spans="7:20">
      <c r="G1772" s="144"/>
      <c r="H1772" s="144"/>
      <c r="I1772" s="144"/>
      <c r="J1772" s="144"/>
      <c r="K1772" s="144"/>
      <c r="L1772" s="144"/>
      <c r="M1772" s="144"/>
      <c r="N1772" s="144"/>
      <c r="O1772" s="144"/>
      <c r="S1772" s="144"/>
      <c r="T1772" s="144"/>
    </row>
    <row r="1773" spans="7:20">
      <c r="G1773" s="144"/>
      <c r="H1773" s="144"/>
      <c r="I1773" s="144"/>
      <c r="J1773" s="144"/>
      <c r="K1773" s="144"/>
      <c r="L1773" s="144"/>
      <c r="M1773" s="144"/>
      <c r="N1773" s="144"/>
      <c r="O1773" s="144"/>
      <c r="S1773" s="144"/>
      <c r="T1773" s="144"/>
    </row>
    <row r="1774" spans="7:20">
      <c r="G1774" s="144"/>
      <c r="H1774" s="144"/>
      <c r="I1774" s="144"/>
      <c r="J1774" s="144"/>
      <c r="K1774" s="144"/>
      <c r="L1774" s="144"/>
      <c r="M1774" s="144"/>
      <c r="N1774" s="144"/>
      <c r="O1774" s="144"/>
      <c r="S1774" s="144"/>
      <c r="T1774" s="144"/>
    </row>
    <row r="1775" spans="7:20">
      <c r="G1775" s="144"/>
      <c r="H1775" s="144"/>
      <c r="I1775" s="144"/>
      <c r="J1775" s="144"/>
      <c r="K1775" s="144"/>
      <c r="L1775" s="144"/>
      <c r="M1775" s="144"/>
      <c r="N1775" s="144"/>
      <c r="O1775" s="144"/>
      <c r="S1775" s="144"/>
      <c r="T1775" s="144"/>
    </row>
    <row r="1776" spans="7:20">
      <c r="G1776" s="144"/>
      <c r="H1776" s="144"/>
      <c r="I1776" s="144"/>
      <c r="J1776" s="144"/>
      <c r="K1776" s="144"/>
      <c r="L1776" s="144"/>
      <c r="M1776" s="144"/>
      <c r="N1776" s="144"/>
      <c r="O1776" s="144"/>
      <c r="S1776" s="144"/>
      <c r="T1776" s="144"/>
    </row>
    <row r="1777" spans="7:20">
      <c r="G1777" s="144"/>
      <c r="H1777" s="144"/>
      <c r="I1777" s="144"/>
      <c r="J1777" s="144"/>
      <c r="K1777" s="144"/>
      <c r="L1777" s="144"/>
      <c r="M1777" s="144"/>
      <c r="N1777" s="144"/>
      <c r="O1777" s="144"/>
      <c r="S1777" s="144"/>
      <c r="T1777" s="144"/>
    </row>
    <row r="1778" spans="7:20">
      <c r="G1778" s="144"/>
      <c r="H1778" s="144"/>
      <c r="I1778" s="144"/>
      <c r="J1778" s="144"/>
      <c r="K1778" s="144"/>
      <c r="L1778" s="144"/>
      <c r="M1778" s="144"/>
      <c r="N1778" s="144"/>
      <c r="O1778" s="144"/>
      <c r="S1778" s="144"/>
      <c r="T1778" s="144"/>
    </row>
    <row r="1779" spans="7:20">
      <c r="G1779" s="144"/>
      <c r="H1779" s="144"/>
      <c r="I1779" s="144"/>
      <c r="J1779" s="144"/>
      <c r="K1779" s="144"/>
      <c r="L1779" s="144"/>
      <c r="M1779" s="144"/>
      <c r="N1779" s="144"/>
      <c r="O1779" s="144"/>
      <c r="S1779" s="144"/>
      <c r="T1779" s="144"/>
    </row>
    <row r="1780" spans="7:20">
      <c r="G1780" s="144"/>
      <c r="H1780" s="144"/>
      <c r="I1780" s="144"/>
      <c r="J1780" s="144"/>
      <c r="K1780" s="144"/>
      <c r="L1780" s="144"/>
      <c r="M1780" s="144"/>
      <c r="N1780" s="144"/>
      <c r="O1780" s="144"/>
      <c r="S1780" s="144"/>
      <c r="T1780" s="144"/>
    </row>
    <row r="1781" spans="7:20">
      <c r="G1781" s="144"/>
      <c r="H1781" s="144"/>
      <c r="I1781" s="144"/>
      <c r="J1781" s="144"/>
      <c r="K1781" s="144"/>
      <c r="L1781" s="144"/>
      <c r="M1781" s="144"/>
      <c r="N1781" s="144"/>
      <c r="O1781" s="144"/>
      <c r="S1781" s="144"/>
      <c r="T1781" s="144"/>
    </row>
    <row r="1782" spans="7:20">
      <c r="G1782" s="144"/>
      <c r="H1782" s="144"/>
      <c r="I1782" s="144"/>
      <c r="J1782" s="144"/>
      <c r="K1782" s="144"/>
      <c r="L1782" s="144"/>
      <c r="M1782" s="144"/>
      <c r="N1782" s="144"/>
      <c r="O1782" s="144"/>
      <c r="S1782" s="144"/>
      <c r="T1782" s="144"/>
    </row>
    <row r="1783" spans="7:20">
      <c r="G1783" s="144"/>
      <c r="H1783" s="144"/>
      <c r="I1783" s="144"/>
      <c r="J1783" s="144"/>
      <c r="K1783" s="144"/>
      <c r="L1783" s="144"/>
      <c r="M1783" s="144"/>
      <c r="N1783" s="144"/>
      <c r="O1783" s="144"/>
      <c r="S1783" s="144"/>
      <c r="T1783" s="144"/>
    </row>
    <row r="1784" spans="7:20">
      <c r="G1784" s="144"/>
      <c r="H1784" s="144"/>
      <c r="I1784" s="144"/>
      <c r="J1784" s="144"/>
      <c r="K1784" s="144"/>
      <c r="L1784" s="144"/>
      <c r="M1784" s="144"/>
      <c r="N1784" s="144"/>
      <c r="O1784" s="144"/>
      <c r="S1784" s="144"/>
      <c r="T1784" s="144"/>
    </row>
    <row r="1785" spans="7:20">
      <c r="G1785" s="144"/>
      <c r="H1785" s="144"/>
      <c r="I1785" s="144"/>
      <c r="J1785" s="144"/>
      <c r="K1785" s="144"/>
      <c r="L1785" s="144"/>
      <c r="M1785" s="144"/>
      <c r="N1785" s="144"/>
      <c r="O1785" s="144"/>
      <c r="S1785" s="144"/>
      <c r="T1785" s="144"/>
    </row>
    <row r="1786" spans="7:20">
      <c r="G1786" s="144"/>
      <c r="H1786" s="144"/>
      <c r="I1786" s="144"/>
      <c r="J1786" s="144"/>
      <c r="K1786" s="144"/>
      <c r="L1786" s="144"/>
      <c r="M1786" s="144"/>
      <c r="N1786" s="144"/>
      <c r="O1786" s="144"/>
      <c r="S1786" s="144"/>
      <c r="T1786" s="144"/>
    </row>
    <row r="1787" spans="7:20">
      <c r="G1787" s="144"/>
      <c r="H1787" s="144"/>
      <c r="I1787" s="144"/>
      <c r="J1787" s="144"/>
      <c r="K1787" s="144"/>
      <c r="L1787" s="144"/>
      <c r="M1787" s="144"/>
      <c r="N1787" s="144"/>
      <c r="O1787" s="144"/>
      <c r="S1787" s="144"/>
      <c r="T1787" s="144"/>
    </row>
    <row r="1788" spans="7:20">
      <c r="G1788" s="144"/>
      <c r="H1788" s="144"/>
      <c r="I1788" s="144"/>
      <c r="J1788" s="144"/>
      <c r="K1788" s="144"/>
      <c r="L1788" s="144"/>
      <c r="M1788" s="144"/>
      <c r="N1788" s="144"/>
      <c r="O1788" s="144"/>
      <c r="S1788" s="144"/>
      <c r="T1788" s="144"/>
    </row>
    <row r="1789" spans="7:20">
      <c r="G1789" s="144"/>
      <c r="H1789" s="144"/>
      <c r="I1789" s="144"/>
      <c r="J1789" s="144"/>
      <c r="K1789" s="144"/>
      <c r="L1789" s="144"/>
      <c r="M1789" s="144"/>
      <c r="N1789" s="144"/>
      <c r="O1789" s="144"/>
      <c r="S1789" s="144"/>
      <c r="T1789" s="144"/>
    </row>
    <row r="1790" spans="7:20">
      <c r="G1790" s="144"/>
      <c r="H1790" s="144"/>
      <c r="I1790" s="144"/>
      <c r="J1790" s="144"/>
      <c r="K1790" s="144"/>
      <c r="L1790" s="144"/>
      <c r="M1790" s="144"/>
      <c r="N1790" s="144"/>
      <c r="O1790" s="144"/>
      <c r="S1790" s="144"/>
      <c r="T1790" s="144"/>
    </row>
    <row r="1791" spans="7:20">
      <c r="G1791" s="144"/>
      <c r="H1791" s="144"/>
      <c r="I1791" s="144"/>
      <c r="J1791" s="144"/>
      <c r="K1791" s="144"/>
      <c r="L1791" s="144"/>
      <c r="M1791" s="144"/>
      <c r="N1791" s="144"/>
      <c r="O1791" s="144"/>
      <c r="S1791" s="144"/>
      <c r="T1791" s="144"/>
    </row>
    <row r="1792" spans="7:20">
      <c r="G1792" s="144"/>
      <c r="H1792" s="144"/>
      <c r="I1792" s="144"/>
      <c r="J1792" s="144"/>
      <c r="K1792" s="144"/>
      <c r="L1792" s="144"/>
      <c r="M1792" s="144"/>
      <c r="N1792" s="144"/>
      <c r="O1792" s="144"/>
      <c r="S1792" s="144"/>
      <c r="T1792" s="144"/>
    </row>
    <row r="1793" spans="7:20">
      <c r="G1793" s="144"/>
      <c r="H1793" s="144"/>
      <c r="I1793" s="144"/>
      <c r="J1793" s="144"/>
      <c r="K1793" s="144"/>
      <c r="L1793" s="144"/>
      <c r="M1793" s="144"/>
      <c r="N1793" s="144"/>
      <c r="O1793" s="144"/>
      <c r="S1793" s="144"/>
      <c r="T1793" s="144"/>
    </row>
    <row r="1794" spans="7:20">
      <c r="G1794" s="144"/>
      <c r="H1794" s="144"/>
      <c r="I1794" s="144"/>
      <c r="J1794" s="144"/>
      <c r="K1794" s="144"/>
      <c r="L1794" s="144"/>
      <c r="M1794" s="144"/>
      <c r="N1794" s="144"/>
      <c r="O1794" s="144"/>
      <c r="S1794" s="144"/>
      <c r="T1794" s="144"/>
    </row>
    <row r="1795" spans="7:20">
      <c r="G1795" s="144"/>
      <c r="H1795" s="144"/>
      <c r="I1795" s="144"/>
      <c r="J1795" s="144"/>
      <c r="K1795" s="144"/>
      <c r="L1795" s="144"/>
      <c r="M1795" s="144"/>
      <c r="N1795" s="144"/>
      <c r="O1795" s="144"/>
      <c r="S1795" s="144"/>
      <c r="T1795" s="144"/>
    </row>
    <row r="1796" spans="7:20">
      <c r="G1796" s="144"/>
      <c r="H1796" s="144"/>
      <c r="I1796" s="144"/>
      <c r="J1796" s="144"/>
      <c r="K1796" s="144"/>
      <c r="L1796" s="144"/>
      <c r="M1796" s="144"/>
      <c r="N1796" s="144"/>
      <c r="O1796" s="144"/>
      <c r="S1796" s="144"/>
      <c r="T1796" s="144"/>
    </row>
    <row r="1797" spans="7:20">
      <c r="G1797" s="144"/>
      <c r="H1797" s="144"/>
      <c r="I1797" s="144"/>
      <c r="J1797" s="144"/>
      <c r="K1797" s="144"/>
      <c r="L1797" s="144"/>
      <c r="M1797" s="144"/>
      <c r="N1797" s="144"/>
      <c r="O1797" s="144"/>
      <c r="S1797" s="144"/>
      <c r="T1797" s="144"/>
    </row>
    <row r="1798" spans="7:20">
      <c r="G1798" s="144"/>
      <c r="H1798" s="144"/>
      <c r="I1798" s="144"/>
      <c r="J1798" s="144"/>
      <c r="K1798" s="144"/>
      <c r="L1798" s="144"/>
      <c r="M1798" s="144"/>
      <c r="N1798" s="144"/>
      <c r="O1798" s="144"/>
      <c r="S1798" s="144"/>
      <c r="T1798" s="144"/>
    </row>
    <row r="1799" spans="7:20">
      <c r="G1799" s="144"/>
      <c r="H1799" s="144"/>
      <c r="I1799" s="144"/>
      <c r="J1799" s="144"/>
      <c r="K1799" s="144"/>
      <c r="L1799" s="144"/>
      <c r="M1799" s="144"/>
      <c r="N1799" s="144"/>
      <c r="O1799" s="144"/>
      <c r="S1799" s="144"/>
      <c r="T1799" s="144"/>
    </row>
    <row r="1800" spans="7:20">
      <c r="G1800" s="144"/>
      <c r="H1800" s="144"/>
      <c r="I1800" s="144"/>
      <c r="J1800" s="144"/>
      <c r="K1800" s="144"/>
      <c r="L1800" s="144"/>
      <c r="M1800" s="144"/>
      <c r="N1800" s="144"/>
      <c r="O1800" s="144"/>
      <c r="S1800" s="144"/>
      <c r="T1800" s="144"/>
    </row>
    <row r="1801" spans="7:20">
      <c r="G1801" s="144"/>
      <c r="H1801" s="144"/>
      <c r="I1801" s="144"/>
      <c r="J1801" s="144"/>
      <c r="K1801" s="144"/>
      <c r="L1801" s="144"/>
      <c r="M1801" s="144"/>
      <c r="N1801" s="144"/>
      <c r="O1801" s="144"/>
      <c r="S1801" s="144"/>
      <c r="T1801" s="144"/>
    </row>
    <row r="1802" spans="7:20">
      <c r="G1802" s="144"/>
      <c r="H1802" s="144"/>
      <c r="I1802" s="144"/>
      <c r="J1802" s="144"/>
      <c r="K1802" s="144"/>
      <c r="L1802" s="144"/>
      <c r="M1802" s="144"/>
      <c r="N1802" s="144"/>
      <c r="O1802" s="144"/>
      <c r="S1802" s="144"/>
      <c r="T1802" s="144"/>
    </row>
    <row r="1803" spans="7:20">
      <c r="G1803" s="144"/>
      <c r="H1803" s="144"/>
      <c r="I1803" s="144"/>
      <c r="J1803" s="144"/>
      <c r="K1803" s="144"/>
      <c r="L1803" s="144"/>
      <c r="M1803" s="144"/>
      <c r="N1803" s="144"/>
      <c r="O1803" s="144"/>
      <c r="S1803" s="144"/>
      <c r="T1803" s="144"/>
    </row>
    <row r="1804" spans="7:20">
      <c r="G1804" s="144"/>
      <c r="H1804" s="144"/>
      <c r="I1804" s="144"/>
      <c r="J1804" s="144"/>
      <c r="K1804" s="144"/>
      <c r="L1804" s="144"/>
      <c r="M1804" s="144"/>
      <c r="N1804" s="144"/>
      <c r="O1804" s="144"/>
      <c r="S1804" s="144"/>
      <c r="T1804" s="144"/>
    </row>
    <row r="1805" spans="7:20">
      <c r="G1805" s="144"/>
      <c r="H1805" s="144"/>
      <c r="I1805" s="144"/>
      <c r="J1805" s="144"/>
      <c r="K1805" s="144"/>
      <c r="L1805" s="144"/>
      <c r="M1805" s="144"/>
      <c r="N1805" s="144"/>
      <c r="O1805" s="144"/>
      <c r="S1805" s="144"/>
      <c r="T1805" s="144"/>
    </row>
    <row r="1806" spans="7:20">
      <c r="G1806" s="144"/>
      <c r="H1806" s="144"/>
      <c r="I1806" s="144"/>
      <c r="J1806" s="144"/>
      <c r="K1806" s="144"/>
      <c r="L1806" s="144"/>
      <c r="M1806" s="144"/>
      <c r="N1806" s="144"/>
      <c r="O1806" s="144"/>
      <c r="S1806" s="144"/>
      <c r="T1806" s="144"/>
    </row>
    <row r="1807" spans="7:20">
      <c r="G1807" s="144"/>
      <c r="H1807" s="144"/>
      <c r="I1807" s="144"/>
      <c r="J1807" s="144"/>
      <c r="K1807" s="144"/>
      <c r="L1807" s="144"/>
      <c r="M1807" s="144"/>
      <c r="N1807" s="144"/>
      <c r="O1807" s="144"/>
      <c r="S1807" s="144"/>
      <c r="T1807" s="144"/>
    </row>
    <row r="1808" spans="7:20">
      <c r="G1808" s="144"/>
      <c r="H1808" s="144"/>
      <c r="I1808" s="144"/>
      <c r="J1808" s="144"/>
      <c r="K1808" s="144"/>
      <c r="L1808" s="144"/>
      <c r="M1808" s="144"/>
      <c r="N1808" s="144"/>
      <c r="O1808" s="144"/>
      <c r="S1808" s="144"/>
      <c r="T1808" s="144"/>
    </row>
    <row r="1809" spans="7:20">
      <c r="G1809" s="144"/>
      <c r="H1809" s="144"/>
      <c r="I1809" s="144"/>
      <c r="J1809" s="144"/>
      <c r="K1809" s="144"/>
      <c r="L1809" s="144"/>
      <c r="M1809" s="144"/>
      <c r="N1809" s="144"/>
      <c r="O1809" s="144"/>
      <c r="S1809" s="144"/>
      <c r="T1809" s="144"/>
    </row>
    <row r="1810" spans="7:20">
      <c r="G1810" s="144"/>
      <c r="H1810" s="144"/>
      <c r="I1810" s="144"/>
      <c r="J1810" s="144"/>
      <c r="K1810" s="144"/>
      <c r="L1810" s="144"/>
      <c r="M1810" s="144"/>
      <c r="N1810" s="144"/>
      <c r="O1810" s="144"/>
      <c r="S1810" s="144"/>
      <c r="T1810" s="144"/>
    </row>
    <row r="1811" spans="7:20">
      <c r="G1811" s="144"/>
      <c r="H1811" s="144"/>
      <c r="I1811" s="144"/>
      <c r="J1811" s="144"/>
      <c r="K1811" s="144"/>
      <c r="L1811" s="144"/>
      <c r="M1811" s="144"/>
      <c r="N1811" s="144"/>
      <c r="O1811" s="144"/>
      <c r="S1811" s="144"/>
      <c r="T1811" s="144"/>
    </row>
    <row r="1812" spans="7:20">
      <c r="G1812" s="144"/>
      <c r="H1812" s="144"/>
      <c r="I1812" s="144"/>
      <c r="J1812" s="144"/>
      <c r="K1812" s="144"/>
      <c r="L1812" s="144"/>
      <c r="M1812" s="144"/>
      <c r="N1812" s="144"/>
      <c r="O1812" s="144"/>
      <c r="S1812" s="144"/>
      <c r="T1812" s="144"/>
    </row>
    <row r="1813" spans="7:20">
      <c r="G1813" s="144"/>
      <c r="H1813" s="144"/>
      <c r="I1813" s="144"/>
      <c r="J1813" s="144"/>
      <c r="K1813" s="144"/>
      <c r="L1813" s="144"/>
      <c r="M1813" s="144"/>
      <c r="N1813" s="144"/>
      <c r="O1813" s="144"/>
      <c r="S1813" s="144"/>
      <c r="T1813" s="144"/>
    </row>
    <row r="1814" spans="7:20">
      <c r="G1814" s="144"/>
      <c r="H1814" s="144"/>
      <c r="I1814" s="144"/>
      <c r="J1814" s="144"/>
      <c r="K1814" s="144"/>
      <c r="L1814" s="144"/>
      <c r="M1814" s="144"/>
      <c r="N1814" s="144"/>
      <c r="O1814" s="144"/>
      <c r="S1814" s="144"/>
      <c r="T1814" s="144"/>
    </row>
    <row r="1815" spans="7:20">
      <c r="G1815" s="144"/>
      <c r="H1815" s="144"/>
      <c r="I1815" s="144"/>
      <c r="J1815" s="144"/>
      <c r="K1815" s="144"/>
      <c r="L1815" s="144"/>
      <c r="M1815" s="144"/>
      <c r="N1815" s="144"/>
      <c r="O1815" s="144"/>
      <c r="S1815" s="144"/>
      <c r="T1815" s="144"/>
    </row>
    <row r="1816" spans="7:20">
      <c r="G1816" s="144"/>
      <c r="H1816" s="144"/>
      <c r="I1816" s="144"/>
      <c r="J1816" s="144"/>
      <c r="K1816" s="144"/>
      <c r="L1816" s="144"/>
      <c r="M1816" s="144"/>
      <c r="N1816" s="144"/>
      <c r="O1816" s="144"/>
      <c r="S1816" s="144"/>
      <c r="T1816" s="144"/>
    </row>
    <row r="1817" spans="7:20">
      <c r="G1817" s="144"/>
      <c r="H1817" s="144"/>
      <c r="I1817" s="144"/>
      <c r="J1817" s="144"/>
      <c r="K1817" s="144"/>
      <c r="L1817" s="144"/>
      <c r="M1817" s="144"/>
      <c r="N1817" s="144"/>
      <c r="O1817" s="144"/>
      <c r="S1817" s="144"/>
      <c r="T1817" s="144"/>
    </row>
    <row r="1818" spans="7:20">
      <c r="G1818" s="144"/>
      <c r="H1818" s="144"/>
      <c r="I1818" s="144"/>
      <c r="J1818" s="144"/>
      <c r="K1818" s="144"/>
      <c r="L1818" s="144"/>
      <c r="M1818" s="144"/>
      <c r="N1818" s="144"/>
      <c r="O1818" s="144"/>
      <c r="S1818" s="144"/>
      <c r="T1818" s="144"/>
    </row>
    <row r="1819" spans="7:20">
      <c r="G1819" s="144"/>
      <c r="H1819" s="144"/>
      <c r="I1819" s="144"/>
      <c r="J1819" s="144"/>
      <c r="K1819" s="144"/>
      <c r="L1819" s="144"/>
      <c r="M1819" s="144"/>
      <c r="N1819" s="144"/>
      <c r="O1819" s="144"/>
      <c r="S1819" s="144"/>
      <c r="T1819" s="144"/>
    </row>
    <row r="1820" spans="7:20">
      <c r="G1820" s="144"/>
      <c r="H1820" s="144"/>
      <c r="I1820" s="144"/>
      <c r="J1820" s="144"/>
      <c r="K1820" s="144"/>
      <c r="L1820" s="144"/>
      <c r="M1820" s="144"/>
      <c r="N1820" s="144"/>
      <c r="O1820" s="144"/>
      <c r="S1820" s="144"/>
      <c r="T1820" s="144"/>
    </row>
    <row r="1821" spans="7:20">
      <c r="G1821" s="144"/>
      <c r="H1821" s="144"/>
      <c r="I1821" s="144"/>
      <c r="J1821" s="144"/>
      <c r="K1821" s="144"/>
      <c r="L1821" s="144"/>
      <c r="M1821" s="144"/>
      <c r="N1821" s="144"/>
      <c r="O1821" s="144"/>
      <c r="S1821" s="144"/>
      <c r="T1821" s="144"/>
    </row>
    <row r="1822" spans="7:20">
      <c r="G1822" s="144"/>
      <c r="H1822" s="144"/>
      <c r="I1822" s="144"/>
      <c r="J1822" s="144"/>
      <c r="K1822" s="144"/>
      <c r="L1822" s="144"/>
      <c r="M1822" s="144"/>
      <c r="N1822" s="144"/>
      <c r="O1822" s="144"/>
      <c r="S1822" s="144"/>
      <c r="T1822" s="144"/>
    </row>
    <row r="1823" spans="7:20">
      <c r="G1823" s="144"/>
      <c r="H1823" s="144"/>
      <c r="I1823" s="144"/>
      <c r="J1823" s="144"/>
      <c r="K1823" s="144"/>
      <c r="L1823" s="144"/>
      <c r="M1823" s="144"/>
      <c r="N1823" s="144"/>
      <c r="O1823" s="144"/>
      <c r="S1823" s="144"/>
      <c r="T1823" s="144"/>
    </row>
    <row r="1824" spans="7:20">
      <c r="G1824" s="144"/>
      <c r="H1824" s="144"/>
      <c r="I1824" s="144"/>
      <c r="J1824" s="144"/>
      <c r="K1824" s="144"/>
      <c r="L1824" s="144"/>
      <c r="M1824" s="144"/>
      <c r="N1824" s="144"/>
      <c r="O1824" s="144"/>
      <c r="S1824" s="144"/>
      <c r="T1824" s="144"/>
    </row>
    <row r="1825" spans="7:20">
      <c r="G1825" s="144"/>
      <c r="H1825" s="144"/>
      <c r="I1825" s="144"/>
      <c r="J1825" s="144"/>
      <c r="K1825" s="144"/>
      <c r="L1825" s="144"/>
      <c r="M1825" s="144"/>
      <c r="N1825" s="144"/>
      <c r="O1825" s="144"/>
      <c r="S1825" s="144"/>
      <c r="T1825" s="144"/>
    </row>
    <row r="1826" spans="7:20">
      <c r="G1826" s="144"/>
      <c r="H1826" s="144"/>
      <c r="I1826" s="144"/>
      <c r="J1826" s="144"/>
      <c r="K1826" s="144"/>
      <c r="L1826" s="144"/>
      <c r="M1826" s="144"/>
      <c r="N1826" s="144"/>
      <c r="O1826" s="144"/>
      <c r="S1826" s="144"/>
      <c r="T1826" s="144"/>
    </row>
    <row r="1827" spans="7:20">
      <c r="G1827" s="144"/>
      <c r="H1827" s="144"/>
      <c r="I1827" s="144"/>
      <c r="J1827" s="144"/>
      <c r="K1827" s="144"/>
      <c r="L1827" s="144"/>
      <c r="M1827" s="144"/>
      <c r="N1827" s="144"/>
      <c r="O1827" s="144"/>
      <c r="S1827" s="144"/>
      <c r="T1827" s="144"/>
    </row>
    <row r="1828" spans="7:20">
      <c r="G1828" s="144"/>
      <c r="H1828" s="144"/>
      <c r="I1828" s="144"/>
      <c r="J1828" s="144"/>
      <c r="K1828" s="144"/>
      <c r="L1828" s="144"/>
      <c r="M1828" s="144"/>
      <c r="N1828" s="144"/>
      <c r="O1828" s="144"/>
      <c r="S1828" s="144"/>
      <c r="T1828" s="144"/>
    </row>
    <row r="1829" spans="7:20">
      <c r="G1829" s="144"/>
      <c r="H1829" s="144"/>
      <c r="I1829" s="144"/>
      <c r="J1829" s="144"/>
      <c r="K1829" s="144"/>
      <c r="L1829" s="144"/>
      <c r="M1829" s="144"/>
      <c r="N1829" s="144"/>
      <c r="O1829" s="144"/>
      <c r="S1829" s="144"/>
      <c r="T1829" s="144"/>
    </row>
    <row r="1830" spans="7:20">
      <c r="G1830" s="144"/>
      <c r="H1830" s="144"/>
      <c r="I1830" s="144"/>
      <c r="J1830" s="144"/>
      <c r="K1830" s="144"/>
      <c r="L1830" s="144"/>
      <c r="M1830" s="144"/>
      <c r="N1830" s="144"/>
      <c r="O1830" s="144"/>
      <c r="S1830" s="144"/>
      <c r="T1830" s="144"/>
    </row>
    <row r="1831" spans="7:20">
      <c r="G1831" s="144"/>
      <c r="H1831" s="144"/>
      <c r="I1831" s="144"/>
      <c r="J1831" s="144"/>
      <c r="K1831" s="144"/>
      <c r="L1831" s="144"/>
      <c r="M1831" s="144"/>
      <c r="N1831" s="144"/>
      <c r="O1831" s="144"/>
      <c r="S1831" s="144"/>
      <c r="T1831" s="144"/>
    </row>
    <row r="1832" spans="7:20">
      <c r="G1832" s="144"/>
      <c r="H1832" s="144"/>
      <c r="I1832" s="144"/>
      <c r="J1832" s="144"/>
      <c r="K1832" s="144"/>
      <c r="L1832" s="144"/>
      <c r="M1832" s="144"/>
      <c r="N1832" s="144"/>
      <c r="O1832" s="144"/>
      <c r="S1832" s="144"/>
      <c r="T1832" s="144"/>
    </row>
    <row r="1833" spans="7:20">
      <c r="G1833" s="144"/>
      <c r="H1833" s="144"/>
      <c r="I1833" s="144"/>
      <c r="J1833" s="144"/>
      <c r="K1833" s="144"/>
      <c r="L1833" s="144"/>
      <c r="M1833" s="144"/>
      <c r="N1833" s="144"/>
      <c r="O1833" s="144"/>
      <c r="S1833" s="144"/>
      <c r="T1833" s="144"/>
    </row>
    <row r="1834" spans="7:20">
      <c r="G1834" s="144"/>
      <c r="H1834" s="144"/>
      <c r="I1834" s="144"/>
      <c r="J1834" s="144"/>
      <c r="K1834" s="144"/>
      <c r="L1834" s="144"/>
      <c r="M1834" s="144"/>
      <c r="N1834" s="144"/>
      <c r="O1834" s="144"/>
      <c r="S1834" s="144"/>
      <c r="T1834" s="144"/>
    </row>
    <row r="1835" spans="7:20">
      <c r="G1835" s="144"/>
      <c r="H1835" s="144"/>
      <c r="I1835" s="144"/>
      <c r="J1835" s="144"/>
      <c r="K1835" s="144"/>
      <c r="L1835" s="144"/>
      <c r="M1835" s="144"/>
      <c r="N1835" s="144"/>
      <c r="O1835" s="144"/>
      <c r="S1835" s="144"/>
      <c r="T1835" s="144"/>
    </row>
    <row r="1836" spans="7:20">
      <c r="G1836" s="144"/>
      <c r="H1836" s="144"/>
      <c r="I1836" s="144"/>
      <c r="J1836" s="144"/>
      <c r="K1836" s="144"/>
      <c r="L1836" s="144"/>
      <c r="M1836" s="144"/>
      <c r="N1836" s="144"/>
      <c r="O1836" s="144"/>
      <c r="S1836" s="144"/>
      <c r="T1836" s="144"/>
    </row>
    <row r="1837" spans="7:20">
      <c r="G1837" s="144"/>
      <c r="H1837" s="144"/>
      <c r="I1837" s="144"/>
      <c r="J1837" s="144"/>
      <c r="K1837" s="144"/>
      <c r="L1837" s="144"/>
      <c r="M1837" s="144"/>
      <c r="N1837" s="144"/>
      <c r="O1837" s="144"/>
      <c r="S1837" s="144"/>
      <c r="T1837" s="144"/>
    </row>
    <row r="1838" spans="7:20">
      <c r="G1838" s="144"/>
      <c r="H1838" s="144"/>
      <c r="I1838" s="144"/>
      <c r="J1838" s="144"/>
      <c r="K1838" s="144"/>
      <c r="L1838" s="144"/>
      <c r="M1838" s="144"/>
      <c r="N1838" s="144"/>
      <c r="O1838" s="144"/>
      <c r="S1838" s="144"/>
      <c r="T1838" s="144"/>
    </row>
    <row r="1839" spans="7:20">
      <c r="G1839" s="144"/>
      <c r="H1839" s="144"/>
      <c r="I1839" s="144"/>
      <c r="J1839" s="144"/>
      <c r="K1839" s="144"/>
      <c r="L1839" s="144"/>
      <c r="M1839" s="144"/>
      <c r="N1839" s="144"/>
      <c r="O1839" s="144"/>
      <c r="S1839" s="144"/>
      <c r="T1839" s="144"/>
    </row>
    <row r="1840" spans="7:20">
      <c r="G1840" s="144"/>
      <c r="H1840" s="144"/>
      <c r="I1840" s="144"/>
      <c r="J1840" s="144"/>
      <c r="K1840" s="144"/>
      <c r="L1840" s="144"/>
      <c r="M1840" s="144"/>
      <c r="N1840" s="144"/>
      <c r="O1840" s="144"/>
      <c r="S1840" s="144"/>
      <c r="T1840" s="144"/>
    </row>
    <row r="1841" spans="7:20">
      <c r="G1841" s="144"/>
      <c r="H1841" s="144"/>
      <c r="I1841" s="144"/>
      <c r="J1841" s="144"/>
      <c r="K1841" s="144"/>
      <c r="L1841" s="144"/>
      <c r="M1841" s="144"/>
      <c r="N1841" s="144"/>
      <c r="O1841" s="144"/>
      <c r="S1841" s="144"/>
      <c r="T1841" s="144"/>
    </row>
    <row r="1842" spans="7:20">
      <c r="G1842" s="144"/>
      <c r="H1842" s="144"/>
      <c r="I1842" s="144"/>
      <c r="J1842" s="144"/>
      <c r="K1842" s="144"/>
      <c r="L1842" s="144"/>
      <c r="M1842" s="144"/>
      <c r="N1842" s="144"/>
      <c r="O1842" s="144"/>
      <c r="S1842" s="144"/>
      <c r="T1842" s="144"/>
    </row>
    <row r="1843" spans="7:20">
      <c r="G1843" s="144"/>
      <c r="H1843" s="144"/>
      <c r="I1843" s="144"/>
      <c r="J1843" s="144"/>
      <c r="K1843" s="144"/>
      <c r="L1843" s="144"/>
      <c r="M1843" s="144"/>
      <c r="N1843" s="144"/>
      <c r="O1843" s="144"/>
      <c r="S1843" s="144"/>
      <c r="T1843" s="144"/>
    </row>
    <row r="1844" spans="7:20">
      <c r="G1844" s="144"/>
      <c r="H1844" s="144"/>
      <c r="I1844" s="144"/>
      <c r="J1844" s="144"/>
      <c r="K1844" s="144"/>
      <c r="L1844" s="144"/>
      <c r="M1844" s="144"/>
      <c r="N1844" s="144"/>
      <c r="O1844" s="144"/>
      <c r="S1844" s="144"/>
      <c r="T1844" s="144"/>
    </row>
    <row r="1845" spans="7:20">
      <c r="G1845" s="144"/>
      <c r="H1845" s="144"/>
      <c r="I1845" s="144"/>
      <c r="J1845" s="144"/>
      <c r="K1845" s="144"/>
      <c r="L1845" s="144"/>
      <c r="M1845" s="144"/>
      <c r="N1845" s="144"/>
      <c r="O1845" s="144"/>
      <c r="S1845" s="144"/>
      <c r="T1845" s="144"/>
    </row>
    <row r="1846" spans="7:20">
      <c r="G1846" s="144"/>
      <c r="H1846" s="144"/>
      <c r="I1846" s="144"/>
      <c r="J1846" s="144"/>
      <c r="K1846" s="144"/>
      <c r="L1846" s="144"/>
      <c r="M1846" s="144"/>
      <c r="N1846" s="144"/>
      <c r="O1846" s="144"/>
      <c r="S1846" s="144"/>
      <c r="T1846" s="144"/>
    </row>
    <row r="1847" spans="7:20">
      <c r="G1847" s="144"/>
      <c r="H1847" s="144"/>
      <c r="I1847" s="144"/>
      <c r="J1847" s="144"/>
      <c r="K1847" s="144"/>
      <c r="L1847" s="144"/>
      <c r="M1847" s="144"/>
      <c r="N1847" s="144"/>
      <c r="O1847" s="144"/>
      <c r="S1847" s="144"/>
      <c r="T1847" s="144"/>
    </row>
    <row r="1848" spans="7:20">
      <c r="G1848" s="144"/>
      <c r="H1848" s="144"/>
      <c r="I1848" s="144"/>
      <c r="J1848" s="144"/>
      <c r="K1848" s="144"/>
      <c r="L1848" s="144"/>
      <c r="M1848" s="144"/>
      <c r="N1848" s="144"/>
      <c r="O1848" s="144"/>
      <c r="S1848" s="144"/>
      <c r="T1848" s="144"/>
    </row>
    <row r="1849" spans="7:20">
      <c r="G1849" s="144"/>
      <c r="H1849" s="144"/>
      <c r="I1849" s="144"/>
      <c r="J1849" s="144"/>
      <c r="K1849" s="144"/>
      <c r="L1849" s="144"/>
      <c r="M1849" s="144"/>
      <c r="N1849" s="144"/>
      <c r="O1849" s="144"/>
      <c r="S1849" s="144"/>
      <c r="T1849" s="144"/>
    </row>
    <row r="1850" spans="7:20">
      <c r="G1850" s="144"/>
      <c r="H1850" s="144"/>
      <c r="I1850" s="144"/>
      <c r="J1850" s="144"/>
      <c r="K1850" s="144"/>
      <c r="L1850" s="144"/>
      <c r="M1850" s="144"/>
      <c r="N1850" s="144"/>
      <c r="O1850" s="144"/>
      <c r="S1850" s="144"/>
      <c r="T1850" s="144"/>
    </row>
    <row r="1851" spans="7:20">
      <c r="G1851" s="144"/>
      <c r="H1851" s="144"/>
      <c r="I1851" s="144"/>
      <c r="J1851" s="144"/>
      <c r="K1851" s="144"/>
      <c r="L1851" s="144"/>
      <c r="M1851" s="144"/>
      <c r="N1851" s="144"/>
      <c r="O1851" s="144"/>
      <c r="S1851" s="144"/>
      <c r="T1851" s="144"/>
    </row>
    <row r="1852" spans="7:20">
      <c r="G1852" s="144"/>
      <c r="H1852" s="144"/>
      <c r="I1852" s="144"/>
      <c r="J1852" s="144"/>
      <c r="K1852" s="144"/>
      <c r="L1852" s="144"/>
      <c r="M1852" s="144"/>
      <c r="N1852" s="144"/>
      <c r="O1852" s="144"/>
      <c r="S1852" s="144"/>
      <c r="T1852" s="144"/>
    </row>
    <row r="1853" spans="7:20">
      <c r="G1853" s="144"/>
      <c r="H1853" s="144"/>
      <c r="I1853" s="144"/>
      <c r="J1853" s="144"/>
      <c r="K1853" s="144"/>
      <c r="L1853" s="144"/>
      <c r="M1853" s="144"/>
      <c r="N1853" s="144"/>
      <c r="O1853" s="144"/>
      <c r="S1853" s="144"/>
      <c r="T1853" s="144"/>
    </row>
    <row r="1854" spans="7:20">
      <c r="G1854" s="144"/>
      <c r="H1854" s="144"/>
      <c r="I1854" s="144"/>
      <c r="J1854" s="144"/>
      <c r="K1854" s="144"/>
      <c r="L1854" s="144"/>
      <c r="M1854" s="144"/>
      <c r="N1854" s="144"/>
      <c r="O1854" s="144"/>
      <c r="S1854" s="144"/>
      <c r="T1854" s="144"/>
    </row>
    <row r="1855" spans="7:20">
      <c r="G1855" s="144"/>
      <c r="H1855" s="144"/>
      <c r="I1855" s="144"/>
      <c r="J1855" s="144"/>
      <c r="K1855" s="144"/>
      <c r="L1855" s="144"/>
      <c r="M1855" s="144"/>
      <c r="N1855" s="144"/>
      <c r="O1855" s="144"/>
      <c r="S1855" s="144"/>
      <c r="T1855" s="144"/>
    </row>
    <row r="1856" spans="7:20">
      <c r="G1856" s="144"/>
      <c r="H1856" s="144"/>
      <c r="I1856" s="144"/>
      <c r="J1856" s="144"/>
      <c r="K1856" s="144"/>
      <c r="L1856" s="144"/>
      <c r="M1856" s="144"/>
      <c r="N1856" s="144"/>
      <c r="O1856" s="144"/>
      <c r="S1856" s="144"/>
      <c r="T1856" s="144"/>
    </row>
    <row r="1857" spans="7:20">
      <c r="G1857" s="144"/>
      <c r="H1857" s="144"/>
      <c r="I1857" s="144"/>
      <c r="J1857" s="144"/>
      <c r="K1857" s="144"/>
      <c r="L1857" s="144"/>
      <c r="M1857" s="144"/>
      <c r="N1857" s="144"/>
      <c r="O1857" s="144"/>
      <c r="S1857" s="144"/>
      <c r="T1857" s="144"/>
    </row>
    <row r="1858" spans="7:20">
      <c r="G1858" s="144"/>
      <c r="H1858" s="144"/>
      <c r="I1858" s="144"/>
      <c r="J1858" s="144"/>
      <c r="K1858" s="144"/>
      <c r="L1858" s="144"/>
      <c r="M1858" s="144"/>
      <c r="N1858" s="144"/>
      <c r="O1858" s="144"/>
      <c r="S1858" s="144"/>
      <c r="T1858" s="144"/>
    </row>
    <row r="1859" spans="7:20">
      <c r="G1859" s="144"/>
      <c r="H1859" s="144"/>
      <c r="I1859" s="144"/>
      <c r="J1859" s="144"/>
      <c r="K1859" s="144"/>
      <c r="L1859" s="144"/>
      <c r="M1859" s="144"/>
      <c r="N1859" s="144"/>
      <c r="O1859" s="144"/>
      <c r="S1859" s="144"/>
      <c r="T1859" s="144"/>
    </row>
    <row r="1860" spans="7:20">
      <c r="G1860" s="144"/>
      <c r="H1860" s="144"/>
      <c r="I1860" s="144"/>
      <c r="J1860" s="144"/>
      <c r="K1860" s="144"/>
      <c r="L1860" s="144"/>
      <c r="M1860" s="144"/>
      <c r="N1860" s="144"/>
      <c r="O1860" s="144"/>
      <c r="S1860" s="144"/>
      <c r="T1860" s="144"/>
    </row>
    <row r="1861" spans="7:20">
      <c r="G1861" s="144"/>
      <c r="H1861" s="144"/>
      <c r="I1861" s="144"/>
      <c r="J1861" s="144"/>
      <c r="K1861" s="144"/>
      <c r="L1861" s="144"/>
      <c r="M1861" s="144"/>
      <c r="N1861" s="144"/>
      <c r="O1861" s="144"/>
      <c r="S1861" s="144"/>
      <c r="T1861" s="144"/>
    </row>
    <row r="1862" spans="7:20">
      <c r="G1862" s="144"/>
      <c r="H1862" s="144"/>
      <c r="I1862" s="144"/>
      <c r="J1862" s="144"/>
      <c r="K1862" s="144"/>
      <c r="L1862" s="144"/>
      <c r="M1862" s="144"/>
      <c r="N1862" s="144"/>
      <c r="O1862" s="144"/>
      <c r="S1862" s="144"/>
      <c r="T1862" s="144"/>
    </row>
    <row r="1863" spans="7:20">
      <c r="G1863" s="144"/>
      <c r="H1863" s="144"/>
      <c r="I1863" s="144"/>
      <c r="J1863" s="144"/>
      <c r="K1863" s="144"/>
      <c r="L1863" s="144"/>
      <c r="M1863" s="144"/>
      <c r="N1863" s="144"/>
      <c r="O1863" s="144"/>
      <c r="S1863" s="144"/>
      <c r="T1863" s="144"/>
    </row>
    <row r="1864" spans="7:20">
      <c r="G1864" s="144"/>
      <c r="H1864" s="144"/>
      <c r="I1864" s="144"/>
      <c r="J1864" s="144"/>
      <c r="K1864" s="144"/>
      <c r="L1864" s="144"/>
      <c r="M1864" s="144"/>
      <c r="N1864" s="144"/>
      <c r="O1864" s="144"/>
      <c r="S1864" s="144"/>
      <c r="T1864" s="144"/>
    </row>
    <row r="1865" spans="7:20">
      <c r="G1865" s="144"/>
      <c r="H1865" s="144"/>
      <c r="I1865" s="144"/>
      <c r="J1865" s="144"/>
      <c r="K1865" s="144"/>
      <c r="L1865" s="144"/>
      <c r="M1865" s="144"/>
      <c r="N1865" s="144"/>
      <c r="O1865" s="144"/>
      <c r="S1865" s="144"/>
      <c r="T1865" s="144"/>
    </row>
    <row r="1866" spans="7:20">
      <c r="G1866" s="144"/>
      <c r="H1866" s="144"/>
      <c r="I1866" s="144"/>
      <c r="J1866" s="144"/>
      <c r="K1866" s="144"/>
      <c r="L1866" s="144"/>
      <c r="M1866" s="144"/>
      <c r="N1866" s="144"/>
      <c r="O1866" s="144"/>
      <c r="S1866" s="144"/>
      <c r="T1866" s="144"/>
    </row>
    <row r="1867" spans="7:20">
      <c r="G1867" s="144"/>
      <c r="H1867" s="144"/>
      <c r="I1867" s="144"/>
      <c r="J1867" s="144"/>
      <c r="K1867" s="144"/>
      <c r="L1867" s="144"/>
      <c r="M1867" s="144"/>
      <c r="N1867" s="144"/>
      <c r="O1867" s="144"/>
      <c r="S1867" s="144"/>
      <c r="T1867" s="144"/>
    </row>
    <row r="1868" spans="7:20">
      <c r="G1868" s="144"/>
      <c r="H1868" s="144"/>
      <c r="I1868" s="144"/>
      <c r="J1868" s="144"/>
      <c r="K1868" s="144"/>
      <c r="L1868" s="144"/>
      <c r="M1868" s="144"/>
      <c r="N1868" s="144"/>
      <c r="O1868" s="144"/>
      <c r="S1868" s="144"/>
      <c r="T1868" s="144"/>
    </row>
    <row r="1869" spans="7:20">
      <c r="G1869" s="144"/>
      <c r="H1869" s="144"/>
      <c r="I1869" s="144"/>
      <c r="J1869" s="144"/>
      <c r="K1869" s="144"/>
      <c r="L1869" s="144"/>
      <c r="M1869" s="144"/>
      <c r="N1869" s="144"/>
      <c r="O1869" s="144"/>
      <c r="S1869" s="144"/>
      <c r="T1869" s="144"/>
    </row>
    <row r="1870" spans="7:20">
      <c r="G1870" s="144"/>
      <c r="H1870" s="144"/>
      <c r="I1870" s="144"/>
      <c r="J1870" s="144"/>
      <c r="K1870" s="144"/>
      <c r="L1870" s="144"/>
      <c r="M1870" s="144"/>
      <c r="N1870" s="144"/>
      <c r="O1870" s="144"/>
      <c r="S1870" s="144"/>
      <c r="T1870" s="144"/>
    </row>
    <row r="1871" spans="7:20">
      <c r="G1871" s="144"/>
      <c r="H1871" s="144"/>
      <c r="I1871" s="144"/>
      <c r="J1871" s="144"/>
      <c r="K1871" s="144"/>
      <c r="L1871" s="144"/>
      <c r="M1871" s="144"/>
      <c r="N1871" s="144"/>
      <c r="O1871" s="144"/>
      <c r="S1871" s="144"/>
      <c r="T1871" s="144"/>
    </row>
    <row r="1872" spans="7:20">
      <c r="G1872" s="144"/>
      <c r="H1872" s="144"/>
      <c r="I1872" s="144"/>
      <c r="J1872" s="144"/>
      <c r="K1872" s="144"/>
      <c r="L1872" s="144"/>
      <c r="M1872" s="144"/>
      <c r="N1872" s="144"/>
      <c r="O1872" s="144"/>
      <c r="S1872" s="144"/>
      <c r="T1872" s="144"/>
    </row>
    <row r="1873" spans="7:20">
      <c r="G1873" s="144"/>
      <c r="H1873" s="144"/>
      <c r="I1873" s="144"/>
      <c r="J1873" s="144"/>
      <c r="K1873" s="144"/>
      <c r="L1873" s="144"/>
      <c r="M1873" s="144"/>
      <c r="N1873" s="144"/>
      <c r="O1873" s="144"/>
      <c r="S1873" s="144"/>
      <c r="T1873" s="144"/>
    </row>
    <row r="1874" spans="7:20">
      <c r="G1874" s="144"/>
      <c r="H1874" s="144"/>
      <c r="I1874" s="144"/>
      <c r="J1874" s="144"/>
      <c r="K1874" s="144"/>
      <c r="L1874" s="144"/>
      <c r="M1874" s="144"/>
      <c r="N1874" s="144"/>
      <c r="O1874" s="144"/>
      <c r="S1874" s="144"/>
      <c r="T1874" s="144"/>
    </row>
    <row r="1875" spans="7:20">
      <c r="G1875" s="144"/>
      <c r="H1875" s="144"/>
      <c r="I1875" s="144"/>
      <c r="J1875" s="144"/>
      <c r="K1875" s="144"/>
      <c r="L1875" s="144"/>
      <c r="M1875" s="144"/>
      <c r="N1875" s="144"/>
      <c r="O1875" s="144"/>
      <c r="S1875" s="144"/>
      <c r="T1875" s="144"/>
    </row>
    <row r="1876" spans="7:20">
      <c r="G1876" s="144"/>
      <c r="H1876" s="144"/>
      <c r="I1876" s="144"/>
      <c r="J1876" s="144"/>
      <c r="K1876" s="144"/>
      <c r="L1876" s="144"/>
      <c r="M1876" s="144"/>
      <c r="N1876" s="144"/>
      <c r="O1876" s="144"/>
      <c r="S1876" s="144"/>
      <c r="T1876" s="144"/>
    </row>
    <row r="1877" spans="7:20">
      <c r="G1877" s="144"/>
      <c r="H1877" s="144"/>
      <c r="I1877" s="144"/>
      <c r="J1877" s="144"/>
      <c r="K1877" s="144"/>
      <c r="L1877" s="144"/>
      <c r="M1877" s="144"/>
      <c r="N1877" s="144"/>
      <c r="O1877" s="144"/>
      <c r="S1877" s="144"/>
      <c r="T1877" s="144"/>
    </row>
    <row r="1878" spans="7:20">
      <c r="G1878" s="144"/>
      <c r="H1878" s="144"/>
      <c r="I1878" s="144"/>
      <c r="J1878" s="144"/>
      <c r="K1878" s="144"/>
      <c r="L1878" s="144"/>
      <c r="M1878" s="144"/>
      <c r="N1878" s="144"/>
      <c r="O1878" s="144"/>
      <c r="S1878" s="144"/>
      <c r="T1878" s="144"/>
    </row>
    <row r="1879" spans="7:20">
      <c r="G1879" s="144"/>
      <c r="H1879" s="144"/>
      <c r="I1879" s="144"/>
      <c r="J1879" s="144"/>
      <c r="K1879" s="144"/>
      <c r="L1879" s="144"/>
      <c r="M1879" s="144"/>
      <c r="N1879" s="144"/>
      <c r="O1879" s="144"/>
      <c r="S1879" s="144"/>
      <c r="T1879" s="144"/>
    </row>
    <row r="1880" spans="7:20">
      <c r="G1880" s="144"/>
      <c r="H1880" s="144"/>
      <c r="I1880" s="144"/>
      <c r="J1880" s="144"/>
      <c r="K1880" s="144"/>
      <c r="L1880" s="144"/>
      <c r="M1880" s="144"/>
      <c r="N1880" s="144"/>
      <c r="O1880" s="144"/>
      <c r="S1880" s="144"/>
      <c r="T1880" s="144"/>
    </row>
    <row r="1881" spans="7:20">
      <c r="G1881" s="144"/>
      <c r="H1881" s="144"/>
      <c r="I1881" s="144"/>
      <c r="J1881" s="144"/>
      <c r="K1881" s="144"/>
      <c r="L1881" s="144"/>
      <c r="M1881" s="144"/>
      <c r="N1881" s="144"/>
      <c r="O1881" s="144"/>
      <c r="S1881" s="144"/>
      <c r="T1881" s="144"/>
    </row>
    <row r="1882" spans="7:20">
      <c r="G1882" s="144"/>
      <c r="H1882" s="144"/>
      <c r="I1882" s="144"/>
      <c r="J1882" s="144"/>
      <c r="K1882" s="144"/>
      <c r="L1882" s="144"/>
      <c r="M1882" s="144"/>
      <c r="N1882" s="144"/>
      <c r="O1882" s="144"/>
      <c r="S1882" s="144"/>
      <c r="T1882" s="144"/>
    </row>
    <row r="1883" spans="7:20">
      <c r="G1883" s="144"/>
      <c r="H1883" s="144"/>
      <c r="I1883" s="144"/>
      <c r="J1883" s="144"/>
      <c r="K1883" s="144"/>
      <c r="L1883" s="144"/>
      <c r="M1883" s="144"/>
      <c r="N1883" s="144"/>
      <c r="O1883" s="144"/>
      <c r="S1883" s="144"/>
      <c r="T1883" s="144"/>
    </row>
    <row r="1884" spans="7:20">
      <c r="G1884" s="144"/>
      <c r="H1884" s="144"/>
      <c r="I1884" s="144"/>
      <c r="J1884" s="144"/>
      <c r="K1884" s="144"/>
      <c r="L1884" s="144"/>
      <c r="M1884" s="144"/>
      <c r="N1884" s="144"/>
      <c r="O1884" s="144"/>
      <c r="S1884" s="144"/>
      <c r="T1884" s="144"/>
    </row>
    <row r="1885" spans="7:20">
      <c r="G1885" s="144"/>
      <c r="H1885" s="144"/>
      <c r="I1885" s="144"/>
      <c r="J1885" s="144"/>
      <c r="K1885" s="144"/>
      <c r="L1885" s="144"/>
      <c r="M1885" s="144"/>
      <c r="N1885" s="144"/>
      <c r="O1885" s="144"/>
      <c r="S1885" s="144"/>
      <c r="T1885" s="144"/>
    </row>
    <row r="1886" spans="7:20">
      <c r="G1886" s="144"/>
      <c r="H1886" s="144"/>
      <c r="I1886" s="144"/>
      <c r="J1886" s="144"/>
      <c r="K1886" s="144"/>
      <c r="L1886" s="144"/>
      <c r="M1886" s="144"/>
      <c r="N1886" s="144"/>
      <c r="O1886" s="144"/>
      <c r="S1886" s="144"/>
      <c r="T1886" s="144"/>
    </row>
    <row r="1887" spans="7:20">
      <c r="G1887" s="144"/>
      <c r="H1887" s="144"/>
      <c r="I1887" s="144"/>
      <c r="J1887" s="144"/>
      <c r="K1887" s="144"/>
      <c r="L1887" s="144"/>
      <c r="M1887" s="144"/>
      <c r="N1887" s="144"/>
      <c r="O1887" s="144"/>
      <c r="S1887" s="144"/>
      <c r="T1887" s="144"/>
    </row>
    <row r="1888" spans="7:20">
      <c r="G1888" s="144"/>
      <c r="H1888" s="144"/>
      <c r="I1888" s="144"/>
      <c r="J1888" s="144"/>
      <c r="K1888" s="144"/>
      <c r="L1888" s="144"/>
      <c r="M1888" s="144"/>
      <c r="N1888" s="144"/>
      <c r="O1888" s="144"/>
      <c r="S1888" s="144"/>
      <c r="T1888" s="144"/>
    </row>
    <row r="1889" spans="7:20">
      <c r="G1889" s="144"/>
      <c r="H1889" s="144"/>
      <c r="I1889" s="144"/>
      <c r="J1889" s="144"/>
      <c r="K1889" s="144"/>
      <c r="L1889" s="144"/>
      <c r="M1889" s="144"/>
      <c r="N1889" s="144"/>
      <c r="O1889" s="144"/>
      <c r="S1889" s="144"/>
      <c r="T1889" s="144"/>
    </row>
    <row r="1890" spans="7:20">
      <c r="G1890" s="144"/>
      <c r="H1890" s="144"/>
      <c r="I1890" s="144"/>
      <c r="J1890" s="144"/>
      <c r="K1890" s="144"/>
      <c r="L1890" s="144"/>
      <c r="M1890" s="144"/>
      <c r="N1890" s="144"/>
      <c r="O1890" s="144"/>
      <c r="S1890" s="144"/>
      <c r="T1890" s="144"/>
    </row>
    <row r="1891" spans="7:20">
      <c r="G1891" s="144"/>
      <c r="H1891" s="144"/>
      <c r="I1891" s="144"/>
      <c r="J1891" s="144"/>
      <c r="K1891" s="144"/>
      <c r="L1891" s="144"/>
      <c r="M1891" s="144"/>
      <c r="N1891" s="144"/>
      <c r="O1891" s="144"/>
      <c r="S1891" s="144"/>
      <c r="T1891" s="144"/>
    </row>
    <row r="1892" spans="7:20">
      <c r="G1892" s="144"/>
      <c r="H1892" s="144"/>
      <c r="I1892" s="144"/>
      <c r="J1892" s="144"/>
      <c r="K1892" s="144"/>
      <c r="L1892" s="144"/>
      <c r="M1892" s="144"/>
      <c r="N1892" s="144"/>
      <c r="O1892" s="144"/>
      <c r="S1892" s="144"/>
      <c r="T1892" s="144"/>
    </row>
    <row r="1893" spans="7:20">
      <c r="G1893" s="144"/>
      <c r="H1893" s="144"/>
      <c r="I1893" s="144"/>
      <c r="J1893" s="144"/>
      <c r="K1893" s="144"/>
      <c r="L1893" s="144"/>
      <c r="M1893" s="144"/>
      <c r="N1893" s="144"/>
      <c r="O1893" s="144"/>
      <c r="S1893" s="144"/>
      <c r="T1893" s="144"/>
    </row>
    <row r="1894" spans="7:20">
      <c r="G1894" s="144"/>
      <c r="H1894" s="144"/>
      <c r="I1894" s="144"/>
      <c r="J1894" s="144"/>
      <c r="K1894" s="144"/>
      <c r="L1894" s="144"/>
      <c r="M1894" s="144"/>
      <c r="N1894" s="144"/>
      <c r="O1894" s="144"/>
      <c r="S1894" s="144"/>
      <c r="T1894" s="144"/>
    </row>
    <row r="1895" spans="7:20">
      <c r="G1895" s="144"/>
      <c r="H1895" s="144"/>
      <c r="I1895" s="144"/>
      <c r="J1895" s="144"/>
      <c r="K1895" s="144"/>
      <c r="L1895" s="144"/>
      <c r="M1895" s="144"/>
      <c r="N1895" s="144"/>
      <c r="O1895" s="144"/>
      <c r="S1895" s="144"/>
      <c r="T1895" s="144"/>
    </row>
    <row r="1896" spans="7:20">
      <c r="G1896" s="144"/>
      <c r="H1896" s="144"/>
      <c r="I1896" s="144"/>
      <c r="J1896" s="144"/>
      <c r="K1896" s="144"/>
      <c r="L1896" s="144"/>
      <c r="M1896" s="144"/>
      <c r="N1896" s="144"/>
      <c r="O1896" s="144"/>
      <c r="S1896" s="144"/>
      <c r="T1896" s="144"/>
    </row>
    <row r="1897" spans="7:20">
      <c r="G1897" s="144"/>
      <c r="H1897" s="144"/>
      <c r="I1897" s="144"/>
      <c r="J1897" s="144"/>
      <c r="K1897" s="144"/>
      <c r="L1897" s="144"/>
      <c r="M1897" s="144"/>
      <c r="N1897" s="144"/>
      <c r="O1897" s="144"/>
      <c r="S1897" s="144"/>
      <c r="T1897" s="144"/>
    </row>
    <row r="1898" spans="7:20">
      <c r="G1898" s="144"/>
      <c r="H1898" s="144"/>
      <c r="I1898" s="144"/>
      <c r="J1898" s="144"/>
      <c r="K1898" s="144"/>
      <c r="L1898" s="144"/>
      <c r="M1898" s="144"/>
      <c r="N1898" s="144"/>
      <c r="O1898" s="144"/>
      <c r="S1898" s="144"/>
      <c r="T1898" s="144"/>
    </row>
    <row r="1899" spans="7:20">
      <c r="G1899" s="144"/>
      <c r="H1899" s="144"/>
      <c r="I1899" s="144"/>
      <c r="J1899" s="144"/>
      <c r="K1899" s="144"/>
      <c r="L1899" s="144"/>
      <c r="M1899" s="144"/>
      <c r="N1899" s="144"/>
      <c r="O1899" s="144"/>
      <c r="S1899" s="144"/>
      <c r="T1899" s="144"/>
    </row>
    <row r="1900" spans="7:20">
      <c r="G1900" s="144"/>
      <c r="H1900" s="144"/>
      <c r="I1900" s="144"/>
      <c r="J1900" s="144"/>
      <c r="K1900" s="144"/>
      <c r="L1900" s="144"/>
      <c r="M1900" s="144"/>
      <c r="N1900" s="144"/>
      <c r="O1900" s="144"/>
      <c r="S1900" s="144"/>
      <c r="T1900" s="144"/>
    </row>
    <row r="1901" spans="7:20">
      <c r="G1901" s="144"/>
      <c r="H1901" s="144"/>
      <c r="I1901" s="144"/>
      <c r="J1901" s="144"/>
      <c r="K1901" s="144"/>
      <c r="L1901" s="144"/>
      <c r="M1901" s="144"/>
      <c r="N1901" s="144"/>
      <c r="O1901" s="144"/>
      <c r="S1901" s="144"/>
      <c r="T1901" s="144"/>
    </row>
    <row r="1902" spans="7:20">
      <c r="G1902" s="144"/>
      <c r="H1902" s="144"/>
      <c r="I1902" s="144"/>
      <c r="J1902" s="144"/>
      <c r="K1902" s="144"/>
      <c r="L1902" s="144"/>
      <c r="M1902" s="144"/>
      <c r="N1902" s="144"/>
      <c r="O1902" s="144"/>
      <c r="S1902" s="144"/>
      <c r="T1902" s="144"/>
    </row>
    <row r="1903" spans="7:20">
      <c r="G1903" s="144"/>
      <c r="H1903" s="144"/>
      <c r="I1903" s="144"/>
      <c r="J1903" s="144"/>
      <c r="K1903" s="144"/>
      <c r="L1903" s="144"/>
      <c r="M1903" s="144"/>
      <c r="N1903" s="144"/>
      <c r="O1903" s="144"/>
      <c r="S1903" s="144"/>
      <c r="T1903" s="144"/>
    </row>
    <row r="1904" spans="7:20">
      <c r="G1904" s="144"/>
      <c r="H1904" s="144"/>
      <c r="I1904" s="144"/>
      <c r="J1904" s="144"/>
      <c r="K1904" s="144"/>
      <c r="L1904" s="144"/>
      <c r="M1904" s="144"/>
      <c r="N1904" s="144"/>
      <c r="O1904" s="144"/>
      <c r="S1904" s="144"/>
      <c r="T1904" s="144"/>
    </row>
    <row r="1905" spans="7:20">
      <c r="G1905" s="144"/>
      <c r="H1905" s="144"/>
      <c r="I1905" s="144"/>
      <c r="J1905" s="144"/>
      <c r="K1905" s="144"/>
      <c r="L1905" s="144"/>
      <c r="M1905" s="144"/>
      <c r="N1905" s="144"/>
      <c r="O1905" s="144"/>
      <c r="S1905" s="144"/>
      <c r="T1905" s="144"/>
    </row>
    <row r="1906" spans="7:20">
      <c r="G1906" s="144"/>
      <c r="H1906" s="144"/>
      <c r="I1906" s="144"/>
      <c r="J1906" s="144"/>
      <c r="K1906" s="144"/>
      <c r="L1906" s="144"/>
      <c r="M1906" s="144"/>
      <c r="N1906" s="144"/>
      <c r="O1906" s="144"/>
      <c r="S1906" s="144"/>
      <c r="T1906" s="144"/>
    </row>
    <row r="1907" spans="7:20">
      <c r="G1907" s="144"/>
      <c r="H1907" s="144"/>
      <c r="I1907" s="144"/>
      <c r="J1907" s="144"/>
      <c r="K1907" s="144"/>
      <c r="L1907" s="144"/>
      <c r="M1907" s="144"/>
      <c r="N1907" s="144"/>
      <c r="O1907" s="144"/>
      <c r="S1907" s="144"/>
      <c r="T1907" s="144"/>
    </row>
    <row r="1908" spans="7:20">
      <c r="G1908" s="144"/>
      <c r="H1908" s="144"/>
      <c r="I1908" s="144"/>
      <c r="J1908" s="144"/>
      <c r="K1908" s="144"/>
      <c r="L1908" s="144"/>
      <c r="M1908" s="144"/>
      <c r="N1908" s="144"/>
      <c r="O1908" s="144"/>
      <c r="S1908" s="144"/>
      <c r="T1908" s="144"/>
    </row>
    <row r="1909" spans="7:20">
      <c r="G1909" s="144"/>
      <c r="H1909" s="144"/>
      <c r="I1909" s="144"/>
      <c r="J1909" s="144"/>
      <c r="K1909" s="144"/>
      <c r="L1909" s="144"/>
      <c r="M1909" s="144"/>
      <c r="N1909" s="144"/>
      <c r="O1909" s="144"/>
      <c r="S1909" s="144"/>
      <c r="T1909" s="144"/>
    </row>
    <row r="1910" spans="7:20">
      <c r="G1910" s="144"/>
      <c r="H1910" s="144"/>
      <c r="I1910" s="144"/>
      <c r="J1910" s="144"/>
      <c r="K1910" s="144"/>
      <c r="L1910" s="144"/>
      <c r="M1910" s="144"/>
      <c r="N1910" s="144"/>
      <c r="O1910" s="144"/>
      <c r="S1910" s="144"/>
      <c r="T1910" s="144"/>
    </row>
    <row r="1911" spans="7:20">
      <c r="G1911" s="144"/>
      <c r="H1911" s="144"/>
      <c r="I1911" s="144"/>
      <c r="J1911" s="144"/>
      <c r="K1911" s="144"/>
      <c r="L1911" s="144"/>
      <c r="M1911" s="144"/>
      <c r="N1911" s="144"/>
      <c r="O1911" s="144"/>
      <c r="S1911" s="144"/>
      <c r="T1911" s="144"/>
    </row>
    <row r="1912" spans="7:20">
      <c r="G1912" s="144"/>
      <c r="H1912" s="144"/>
      <c r="I1912" s="144"/>
      <c r="J1912" s="144"/>
      <c r="K1912" s="144"/>
      <c r="L1912" s="144"/>
      <c r="M1912" s="144"/>
      <c r="N1912" s="144"/>
      <c r="O1912" s="144"/>
      <c r="S1912" s="144"/>
      <c r="T1912" s="144"/>
    </row>
    <row r="1913" spans="7:20">
      <c r="G1913" s="144"/>
      <c r="H1913" s="144"/>
      <c r="I1913" s="144"/>
      <c r="J1913" s="144"/>
      <c r="K1913" s="144"/>
      <c r="L1913" s="144"/>
      <c r="M1913" s="144"/>
      <c r="N1913" s="144"/>
      <c r="O1913" s="144"/>
      <c r="S1913" s="144"/>
      <c r="T1913" s="144"/>
    </row>
    <row r="1914" spans="7:20">
      <c r="G1914" s="144"/>
      <c r="H1914" s="144"/>
      <c r="I1914" s="144"/>
      <c r="J1914" s="144"/>
      <c r="K1914" s="144"/>
      <c r="L1914" s="144"/>
      <c r="M1914" s="144"/>
      <c r="N1914" s="144"/>
      <c r="O1914" s="144"/>
      <c r="S1914" s="144"/>
      <c r="T1914" s="144"/>
    </row>
    <row r="1915" spans="7:20">
      <c r="G1915" s="144"/>
      <c r="H1915" s="144"/>
      <c r="I1915" s="144"/>
      <c r="J1915" s="144"/>
      <c r="K1915" s="144"/>
      <c r="L1915" s="144"/>
      <c r="M1915" s="144"/>
      <c r="N1915" s="144"/>
      <c r="O1915" s="144"/>
      <c r="S1915" s="144"/>
      <c r="T1915" s="144"/>
    </row>
    <row r="1916" spans="7:20">
      <c r="G1916" s="144"/>
      <c r="H1916" s="144"/>
      <c r="I1916" s="144"/>
      <c r="J1916" s="144"/>
      <c r="K1916" s="144"/>
      <c r="L1916" s="144"/>
      <c r="M1916" s="144"/>
      <c r="N1916" s="144"/>
      <c r="O1916" s="144"/>
      <c r="S1916" s="144"/>
      <c r="T1916" s="144"/>
    </row>
    <row r="1917" spans="7:20">
      <c r="G1917" s="144"/>
      <c r="H1917" s="144"/>
      <c r="I1917" s="144"/>
      <c r="J1917" s="144"/>
      <c r="K1917" s="144"/>
      <c r="L1917" s="144"/>
      <c r="M1917" s="144"/>
      <c r="N1917" s="144"/>
      <c r="O1917" s="144"/>
      <c r="S1917" s="144"/>
      <c r="T1917" s="144"/>
    </row>
    <row r="1918" spans="7:20">
      <c r="G1918" s="144"/>
      <c r="H1918" s="144"/>
      <c r="I1918" s="144"/>
      <c r="J1918" s="144"/>
      <c r="K1918" s="144"/>
      <c r="L1918" s="144"/>
      <c r="M1918" s="144"/>
      <c r="N1918" s="144"/>
      <c r="O1918" s="144"/>
      <c r="S1918" s="144"/>
      <c r="T1918" s="144"/>
    </row>
    <row r="1919" spans="7:20">
      <c r="G1919" s="144"/>
      <c r="H1919" s="144"/>
      <c r="I1919" s="144"/>
      <c r="J1919" s="144"/>
      <c r="K1919" s="144"/>
      <c r="L1919" s="144"/>
      <c r="M1919" s="144"/>
      <c r="N1919" s="144"/>
      <c r="O1919" s="144"/>
      <c r="S1919" s="144"/>
      <c r="T1919" s="144"/>
    </row>
    <row r="1920" spans="7:20">
      <c r="G1920" s="144"/>
      <c r="H1920" s="144"/>
      <c r="I1920" s="144"/>
      <c r="J1920" s="144"/>
      <c r="K1920" s="144"/>
      <c r="L1920" s="144"/>
      <c r="M1920" s="144"/>
      <c r="N1920" s="144"/>
      <c r="O1920" s="144"/>
      <c r="S1920" s="144"/>
      <c r="T1920" s="144"/>
    </row>
    <row r="1921" spans="7:20">
      <c r="G1921" s="144"/>
      <c r="H1921" s="144"/>
      <c r="I1921" s="144"/>
      <c r="J1921" s="144"/>
      <c r="K1921" s="144"/>
      <c r="L1921" s="144"/>
      <c r="M1921" s="144"/>
      <c r="N1921" s="144"/>
      <c r="O1921" s="144"/>
      <c r="S1921" s="144"/>
      <c r="T1921" s="144"/>
    </row>
    <row r="1922" spans="7:20">
      <c r="G1922" s="144"/>
      <c r="H1922" s="144"/>
      <c r="I1922" s="144"/>
      <c r="J1922" s="144"/>
      <c r="K1922" s="144"/>
      <c r="L1922" s="144"/>
      <c r="M1922" s="144"/>
      <c r="N1922" s="144"/>
      <c r="O1922" s="144"/>
      <c r="S1922" s="144"/>
      <c r="T1922" s="144"/>
    </row>
    <row r="1923" spans="7:20">
      <c r="G1923" s="144"/>
      <c r="H1923" s="144"/>
      <c r="I1923" s="144"/>
      <c r="J1923" s="144"/>
      <c r="K1923" s="144"/>
      <c r="L1923" s="144"/>
      <c r="M1923" s="144"/>
      <c r="N1923" s="144"/>
      <c r="O1923" s="144"/>
      <c r="S1923" s="144"/>
      <c r="T1923" s="144"/>
    </row>
    <row r="1924" spans="7:20">
      <c r="G1924" s="144"/>
      <c r="H1924" s="144"/>
      <c r="I1924" s="144"/>
      <c r="J1924" s="144"/>
      <c r="K1924" s="144"/>
      <c r="L1924" s="144"/>
      <c r="M1924" s="144"/>
      <c r="N1924" s="144"/>
      <c r="O1924" s="144"/>
      <c r="S1924" s="144"/>
      <c r="T1924" s="144"/>
    </row>
    <row r="1925" spans="7:20">
      <c r="G1925" s="144"/>
      <c r="H1925" s="144"/>
      <c r="I1925" s="144"/>
      <c r="J1925" s="144"/>
      <c r="K1925" s="144"/>
      <c r="L1925" s="144"/>
      <c r="M1925" s="144"/>
      <c r="N1925" s="144"/>
      <c r="O1925" s="144"/>
      <c r="S1925" s="144"/>
      <c r="T1925" s="144"/>
    </row>
    <row r="1926" spans="7:20">
      <c r="G1926" s="144"/>
      <c r="H1926" s="144"/>
      <c r="I1926" s="144"/>
      <c r="J1926" s="144"/>
      <c r="K1926" s="144"/>
      <c r="L1926" s="144"/>
      <c r="M1926" s="144"/>
      <c r="N1926" s="144"/>
      <c r="O1926" s="144"/>
      <c r="S1926" s="144"/>
      <c r="T1926" s="144"/>
    </row>
    <row r="1927" spans="7:20">
      <c r="G1927" s="144"/>
      <c r="H1927" s="144"/>
      <c r="I1927" s="144"/>
      <c r="J1927" s="144"/>
      <c r="K1927" s="144"/>
      <c r="L1927" s="144"/>
      <c r="M1927" s="144"/>
      <c r="N1927" s="144"/>
      <c r="O1927" s="144"/>
      <c r="S1927" s="144"/>
      <c r="T1927" s="144"/>
    </row>
    <row r="1928" spans="7:20">
      <c r="G1928" s="144"/>
      <c r="H1928" s="144"/>
      <c r="I1928" s="144"/>
      <c r="J1928" s="144"/>
      <c r="K1928" s="144"/>
      <c r="L1928" s="144"/>
      <c r="M1928" s="144"/>
      <c r="N1928" s="144"/>
      <c r="O1928" s="144"/>
      <c r="S1928" s="144"/>
      <c r="T1928" s="144"/>
    </row>
    <row r="1929" spans="7:20">
      <c r="G1929" s="144"/>
      <c r="H1929" s="144"/>
      <c r="I1929" s="144"/>
      <c r="J1929" s="144"/>
      <c r="K1929" s="144"/>
      <c r="L1929" s="144"/>
      <c r="M1929" s="144"/>
      <c r="N1929" s="144"/>
      <c r="O1929" s="144"/>
      <c r="S1929" s="144"/>
      <c r="T1929" s="144"/>
    </row>
    <row r="1930" spans="7:20">
      <c r="G1930" s="144"/>
      <c r="H1930" s="144"/>
      <c r="I1930" s="144"/>
      <c r="J1930" s="144"/>
      <c r="K1930" s="144"/>
      <c r="L1930" s="144"/>
      <c r="M1930" s="144"/>
      <c r="N1930" s="144"/>
      <c r="O1930" s="144"/>
      <c r="S1930" s="144"/>
      <c r="T1930" s="144"/>
    </row>
    <row r="1931" spans="7:20">
      <c r="G1931" s="144"/>
      <c r="H1931" s="144"/>
      <c r="I1931" s="144"/>
      <c r="J1931" s="144"/>
      <c r="K1931" s="144"/>
      <c r="L1931" s="144"/>
      <c r="M1931" s="144"/>
      <c r="N1931" s="144"/>
      <c r="O1931" s="144"/>
      <c r="S1931" s="144"/>
      <c r="T1931" s="144"/>
    </row>
    <row r="1932" spans="7:20">
      <c r="G1932" s="144"/>
      <c r="H1932" s="144"/>
      <c r="I1932" s="144"/>
      <c r="J1932" s="144"/>
      <c r="K1932" s="144"/>
      <c r="L1932" s="144"/>
      <c r="M1932" s="144"/>
      <c r="N1932" s="144"/>
      <c r="O1932" s="144"/>
      <c r="S1932" s="144"/>
      <c r="T1932" s="144"/>
    </row>
    <row r="1933" spans="7:20">
      <c r="G1933" s="144"/>
      <c r="H1933" s="144"/>
      <c r="I1933" s="144"/>
      <c r="J1933" s="144"/>
      <c r="K1933" s="144"/>
      <c r="L1933" s="144"/>
      <c r="M1933" s="144"/>
      <c r="N1933" s="144"/>
      <c r="O1933" s="144"/>
      <c r="S1933" s="144"/>
      <c r="T1933" s="144"/>
    </row>
    <row r="1934" spans="7:20">
      <c r="G1934" s="144"/>
      <c r="H1934" s="144"/>
      <c r="I1934" s="144"/>
      <c r="J1934" s="144"/>
      <c r="K1934" s="144"/>
      <c r="L1934" s="144"/>
      <c r="M1934" s="144"/>
      <c r="N1934" s="144"/>
      <c r="O1934" s="144"/>
      <c r="S1934" s="144"/>
      <c r="T1934" s="144"/>
    </row>
    <row r="1935" spans="7:20">
      <c r="G1935" s="144"/>
      <c r="H1935" s="144"/>
      <c r="I1935" s="144"/>
      <c r="J1935" s="144"/>
      <c r="K1935" s="144"/>
      <c r="L1935" s="144"/>
      <c r="M1935" s="144"/>
      <c r="N1935" s="144"/>
      <c r="O1935" s="144"/>
      <c r="S1935" s="144"/>
      <c r="T1935" s="144"/>
    </row>
    <row r="1936" spans="7:20">
      <c r="G1936" s="144"/>
      <c r="H1936" s="144"/>
      <c r="I1936" s="144"/>
      <c r="J1936" s="144"/>
      <c r="K1936" s="144"/>
      <c r="L1936" s="144"/>
      <c r="M1936" s="144"/>
      <c r="N1936" s="144"/>
      <c r="O1936" s="144"/>
      <c r="S1936" s="144"/>
      <c r="T1936" s="144"/>
    </row>
    <row r="1937" spans="7:20">
      <c r="G1937" s="144"/>
      <c r="H1937" s="144"/>
      <c r="I1937" s="144"/>
      <c r="J1937" s="144"/>
      <c r="K1937" s="144"/>
      <c r="L1937" s="144"/>
      <c r="M1937" s="144"/>
      <c r="N1937" s="144"/>
      <c r="O1937" s="144"/>
      <c r="S1937" s="144"/>
      <c r="T1937" s="144"/>
    </row>
    <row r="1938" spans="7:20">
      <c r="G1938" s="144"/>
      <c r="H1938" s="144"/>
      <c r="I1938" s="144"/>
      <c r="J1938" s="144"/>
      <c r="K1938" s="144"/>
      <c r="L1938" s="144"/>
      <c r="M1938" s="144"/>
      <c r="N1938" s="144"/>
      <c r="O1938" s="144"/>
      <c r="S1938" s="144"/>
      <c r="T1938" s="144"/>
    </row>
    <row r="1939" spans="7:20">
      <c r="G1939" s="144"/>
      <c r="H1939" s="144"/>
      <c r="I1939" s="144"/>
      <c r="J1939" s="144"/>
      <c r="K1939" s="144"/>
      <c r="L1939" s="144"/>
      <c r="M1939" s="144"/>
      <c r="N1939" s="144"/>
      <c r="O1939" s="144"/>
      <c r="S1939" s="144"/>
      <c r="T1939" s="144"/>
    </row>
    <row r="1940" spans="7:20">
      <c r="G1940" s="144"/>
      <c r="H1940" s="144"/>
      <c r="I1940" s="144"/>
      <c r="J1940" s="144"/>
      <c r="K1940" s="144"/>
      <c r="L1940" s="144"/>
      <c r="M1940" s="144"/>
      <c r="N1940" s="144"/>
      <c r="O1940" s="144"/>
      <c r="S1940" s="144"/>
      <c r="T1940" s="144"/>
    </row>
    <row r="1941" spans="7:20">
      <c r="G1941" s="144"/>
      <c r="H1941" s="144"/>
      <c r="I1941" s="144"/>
      <c r="J1941" s="144"/>
      <c r="K1941" s="144"/>
      <c r="L1941" s="144"/>
      <c r="M1941" s="144"/>
      <c r="N1941" s="144"/>
      <c r="O1941" s="144"/>
      <c r="S1941" s="144"/>
      <c r="T1941" s="144"/>
    </row>
    <row r="1942" spans="7:20">
      <c r="G1942" s="144"/>
      <c r="H1942" s="144"/>
      <c r="I1942" s="144"/>
      <c r="J1942" s="144"/>
      <c r="K1942" s="144"/>
      <c r="L1942" s="144"/>
      <c r="M1942" s="144"/>
      <c r="N1942" s="144"/>
      <c r="O1942" s="144"/>
      <c r="S1942" s="144"/>
      <c r="T1942" s="144"/>
    </row>
    <row r="1943" spans="7:20">
      <c r="G1943" s="144"/>
      <c r="H1943" s="144"/>
      <c r="I1943" s="144"/>
      <c r="J1943" s="144"/>
      <c r="K1943" s="144"/>
      <c r="L1943" s="144"/>
      <c r="M1943" s="144"/>
      <c r="N1943" s="144"/>
      <c r="O1943" s="144"/>
      <c r="S1943" s="144"/>
      <c r="T1943" s="144"/>
    </row>
    <row r="1944" spans="7:20">
      <c r="G1944" s="144"/>
      <c r="H1944" s="144"/>
      <c r="I1944" s="144"/>
      <c r="J1944" s="144"/>
      <c r="K1944" s="144"/>
      <c r="L1944" s="144"/>
      <c r="M1944" s="144"/>
      <c r="N1944" s="144"/>
      <c r="O1944" s="144"/>
      <c r="S1944" s="144"/>
      <c r="T1944" s="144"/>
    </row>
    <row r="1945" spans="7:20">
      <c r="G1945" s="144"/>
      <c r="H1945" s="144"/>
      <c r="I1945" s="144"/>
      <c r="J1945" s="144"/>
      <c r="K1945" s="144"/>
      <c r="L1945" s="144"/>
      <c r="M1945" s="144"/>
      <c r="N1945" s="144"/>
      <c r="O1945" s="144"/>
      <c r="S1945" s="144"/>
      <c r="T1945" s="144"/>
    </row>
    <row r="1946" spans="7:20">
      <c r="G1946" s="144"/>
      <c r="H1946" s="144"/>
      <c r="I1946" s="144"/>
      <c r="J1946" s="144"/>
      <c r="K1946" s="144"/>
      <c r="L1946" s="144"/>
      <c r="M1946" s="144"/>
      <c r="N1946" s="144"/>
      <c r="O1946" s="144"/>
      <c r="S1946" s="144"/>
      <c r="T1946" s="144"/>
    </row>
    <row r="1947" spans="7:20">
      <c r="G1947" s="144"/>
      <c r="H1947" s="144"/>
      <c r="I1947" s="144"/>
      <c r="J1947" s="144"/>
      <c r="K1947" s="144"/>
      <c r="L1947" s="144"/>
      <c r="M1947" s="144"/>
      <c r="N1947" s="144"/>
      <c r="O1947" s="144"/>
      <c r="S1947" s="144"/>
      <c r="T1947" s="144"/>
    </row>
    <row r="1948" spans="7:20">
      <c r="G1948" s="144"/>
      <c r="H1948" s="144"/>
      <c r="I1948" s="144"/>
      <c r="J1948" s="144"/>
      <c r="K1948" s="144"/>
      <c r="L1948" s="144"/>
      <c r="M1948" s="144"/>
      <c r="N1948" s="144"/>
      <c r="O1948" s="144"/>
      <c r="S1948" s="144"/>
      <c r="T1948" s="144"/>
    </row>
    <row r="1949" spans="7:20">
      <c r="G1949" s="144"/>
      <c r="H1949" s="144"/>
      <c r="I1949" s="144"/>
      <c r="J1949" s="144"/>
      <c r="K1949" s="144"/>
      <c r="L1949" s="144"/>
      <c r="M1949" s="144"/>
      <c r="N1949" s="144"/>
      <c r="O1949" s="144"/>
      <c r="S1949" s="144"/>
      <c r="T1949" s="144"/>
    </row>
    <row r="1950" spans="7:20">
      <c r="G1950" s="144"/>
      <c r="H1950" s="144"/>
      <c r="I1950" s="144"/>
      <c r="J1950" s="144"/>
      <c r="K1950" s="144"/>
      <c r="L1950" s="144"/>
      <c r="M1950" s="144"/>
      <c r="N1950" s="144"/>
      <c r="O1950" s="144"/>
      <c r="S1950" s="144"/>
      <c r="T1950" s="144"/>
    </row>
    <row r="1951" spans="7:20">
      <c r="G1951" s="144"/>
      <c r="H1951" s="144"/>
      <c r="I1951" s="144"/>
      <c r="J1951" s="144"/>
      <c r="K1951" s="144"/>
      <c r="L1951" s="144"/>
      <c r="M1951" s="144"/>
      <c r="N1951" s="144"/>
      <c r="O1951" s="144"/>
      <c r="S1951" s="144"/>
      <c r="T1951" s="144"/>
    </row>
    <row r="1952" spans="7:20">
      <c r="G1952" s="144"/>
      <c r="H1952" s="144"/>
      <c r="I1952" s="144"/>
      <c r="J1952" s="144"/>
      <c r="K1952" s="144"/>
      <c r="L1952" s="144"/>
      <c r="M1952" s="144"/>
      <c r="N1952" s="144"/>
      <c r="O1952" s="144"/>
      <c r="S1952" s="144"/>
      <c r="T1952" s="144"/>
    </row>
    <row r="1953" spans="7:20">
      <c r="G1953" s="144"/>
      <c r="H1953" s="144"/>
      <c r="I1953" s="144"/>
      <c r="J1953" s="144"/>
      <c r="K1953" s="144"/>
      <c r="L1953" s="144"/>
      <c r="M1953" s="144"/>
      <c r="N1953" s="144"/>
      <c r="O1953" s="144"/>
      <c r="S1953" s="144"/>
      <c r="T1953" s="144"/>
    </row>
    <row r="1954" spans="7:20">
      <c r="G1954" s="144"/>
      <c r="H1954" s="144"/>
      <c r="I1954" s="144"/>
      <c r="J1954" s="144"/>
      <c r="K1954" s="144"/>
      <c r="L1954" s="144"/>
      <c r="M1954" s="144"/>
      <c r="N1954" s="144"/>
      <c r="O1954" s="144"/>
      <c r="S1954" s="144"/>
      <c r="T1954" s="144"/>
    </row>
    <row r="1955" spans="7:20">
      <c r="G1955" s="144"/>
      <c r="H1955" s="144"/>
      <c r="I1955" s="144"/>
      <c r="J1955" s="144"/>
      <c r="K1955" s="144"/>
      <c r="L1955" s="144"/>
      <c r="M1955" s="144"/>
      <c r="N1955" s="144"/>
      <c r="O1955" s="144"/>
      <c r="S1955" s="144"/>
      <c r="T1955" s="144"/>
    </row>
    <row r="1956" spans="7:20">
      <c r="G1956" s="144"/>
      <c r="H1956" s="144"/>
      <c r="I1956" s="144"/>
      <c r="J1956" s="144"/>
      <c r="K1956" s="144"/>
      <c r="L1956" s="144"/>
      <c r="M1956" s="144"/>
      <c r="N1956" s="144"/>
      <c r="O1956" s="144"/>
      <c r="S1956" s="144"/>
      <c r="T1956" s="144"/>
    </row>
    <row r="1957" spans="7:20">
      <c r="G1957" s="144"/>
      <c r="H1957" s="144"/>
      <c r="I1957" s="144"/>
      <c r="J1957" s="144"/>
      <c r="K1957" s="144"/>
      <c r="L1957" s="144"/>
      <c r="M1957" s="144"/>
      <c r="N1957" s="144"/>
      <c r="O1957" s="144"/>
      <c r="S1957" s="144"/>
      <c r="T1957" s="144"/>
    </row>
    <row r="1958" spans="7:20">
      <c r="G1958" s="144"/>
      <c r="H1958" s="144"/>
      <c r="I1958" s="144"/>
      <c r="J1958" s="144"/>
      <c r="K1958" s="144"/>
      <c r="L1958" s="144"/>
      <c r="M1958" s="144"/>
      <c r="N1958" s="144"/>
      <c r="O1958" s="144"/>
      <c r="S1958" s="144"/>
      <c r="T1958" s="144"/>
    </row>
    <row r="1959" spans="7:20">
      <c r="G1959" s="144"/>
      <c r="H1959" s="144"/>
      <c r="I1959" s="144"/>
      <c r="J1959" s="144"/>
      <c r="K1959" s="144"/>
      <c r="L1959" s="144"/>
      <c r="M1959" s="144"/>
      <c r="N1959" s="144"/>
      <c r="O1959" s="144"/>
      <c r="S1959" s="144"/>
      <c r="T1959" s="144"/>
    </row>
    <row r="1960" spans="7:20">
      <c r="G1960" s="144"/>
      <c r="H1960" s="144"/>
      <c r="I1960" s="144"/>
      <c r="J1960" s="144"/>
      <c r="K1960" s="144"/>
      <c r="L1960" s="144"/>
      <c r="M1960" s="144"/>
      <c r="N1960" s="144"/>
      <c r="O1960" s="144"/>
      <c r="S1960" s="144"/>
      <c r="T1960" s="144"/>
    </row>
    <row r="1961" spans="7:20">
      <c r="G1961" s="144"/>
      <c r="H1961" s="144"/>
      <c r="I1961" s="144"/>
      <c r="J1961" s="144"/>
      <c r="K1961" s="144"/>
      <c r="L1961" s="144"/>
      <c r="M1961" s="144"/>
      <c r="N1961" s="144"/>
      <c r="O1961" s="144"/>
      <c r="S1961" s="144"/>
      <c r="T1961" s="144"/>
    </row>
    <row r="1962" spans="7:20">
      <c r="G1962" s="144"/>
      <c r="H1962" s="144"/>
      <c r="I1962" s="144"/>
      <c r="J1962" s="144"/>
      <c r="K1962" s="144"/>
      <c r="L1962" s="144"/>
      <c r="M1962" s="144"/>
      <c r="N1962" s="144"/>
      <c r="O1962" s="144"/>
      <c r="S1962" s="144"/>
      <c r="T1962" s="144"/>
    </row>
    <row r="1963" spans="7:20">
      <c r="G1963" s="144"/>
      <c r="H1963" s="144"/>
      <c r="I1963" s="144"/>
      <c r="J1963" s="144"/>
      <c r="K1963" s="144"/>
      <c r="L1963" s="144"/>
      <c r="M1963" s="144"/>
      <c r="N1963" s="144"/>
      <c r="O1963" s="144"/>
      <c r="S1963" s="144"/>
      <c r="T1963" s="144"/>
    </row>
    <row r="1964" spans="7:20">
      <c r="G1964" s="144"/>
      <c r="H1964" s="144"/>
      <c r="I1964" s="144"/>
      <c r="J1964" s="144"/>
      <c r="K1964" s="144"/>
      <c r="L1964" s="144"/>
      <c r="M1964" s="144"/>
      <c r="N1964" s="144"/>
      <c r="O1964" s="144"/>
      <c r="S1964" s="144"/>
      <c r="T1964" s="144"/>
    </row>
    <row r="1965" spans="7:20">
      <c r="G1965" s="144"/>
      <c r="H1965" s="144"/>
      <c r="I1965" s="144"/>
      <c r="J1965" s="144"/>
      <c r="K1965" s="144"/>
      <c r="L1965" s="144"/>
      <c r="M1965" s="144"/>
      <c r="N1965" s="144"/>
      <c r="O1965" s="144"/>
      <c r="S1965" s="144"/>
      <c r="T1965" s="144"/>
    </row>
    <row r="1966" spans="7:20">
      <c r="G1966" s="144"/>
      <c r="H1966" s="144"/>
      <c r="I1966" s="144"/>
      <c r="J1966" s="144"/>
      <c r="K1966" s="144"/>
      <c r="L1966" s="144"/>
      <c r="M1966" s="144"/>
      <c r="N1966" s="144"/>
      <c r="O1966" s="144"/>
      <c r="S1966" s="144"/>
      <c r="T1966" s="144"/>
    </row>
    <row r="1967" spans="7:20">
      <c r="G1967" s="144"/>
      <c r="H1967" s="144"/>
      <c r="I1967" s="144"/>
      <c r="J1967" s="144"/>
      <c r="K1967" s="144"/>
      <c r="L1967" s="144"/>
      <c r="M1967" s="144"/>
      <c r="N1967" s="144"/>
      <c r="O1967" s="144"/>
      <c r="S1967" s="144"/>
      <c r="T1967" s="144"/>
    </row>
    <row r="1968" spans="7:20">
      <c r="G1968" s="144"/>
      <c r="H1968" s="144"/>
      <c r="I1968" s="144"/>
      <c r="J1968" s="144"/>
      <c r="K1968" s="144"/>
      <c r="L1968" s="144"/>
      <c r="M1968" s="144"/>
      <c r="N1968" s="144"/>
      <c r="O1968" s="144"/>
      <c r="S1968" s="144"/>
      <c r="T1968" s="144"/>
    </row>
    <row r="1969" spans="7:20">
      <c r="G1969" s="144"/>
      <c r="H1969" s="144"/>
      <c r="I1969" s="144"/>
      <c r="J1969" s="144"/>
      <c r="K1969" s="144"/>
      <c r="L1969" s="144"/>
      <c r="M1969" s="144"/>
      <c r="N1969" s="144"/>
      <c r="O1969" s="144"/>
      <c r="S1969" s="144"/>
      <c r="T1969" s="144"/>
    </row>
    <row r="1970" spans="7:20">
      <c r="G1970" s="144"/>
      <c r="H1970" s="144"/>
      <c r="I1970" s="144"/>
      <c r="J1970" s="144"/>
      <c r="K1970" s="144"/>
      <c r="L1970" s="144"/>
      <c r="M1970" s="144"/>
      <c r="N1970" s="144"/>
      <c r="O1970" s="144"/>
      <c r="S1970" s="144"/>
      <c r="T1970" s="144"/>
    </row>
    <row r="1971" spans="7:20">
      <c r="G1971" s="144"/>
      <c r="H1971" s="144"/>
      <c r="I1971" s="144"/>
      <c r="J1971" s="144"/>
      <c r="K1971" s="144"/>
      <c r="L1971" s="144"/>
      <c r="M1971" s="144"/>
      <c r="N1971" s="144"/>
      <c r="O1971" s="144"/>
      <c r="S1971" s="144"/>
      <c r="T1971" s="144"/>
    </row>
    <row r="1972" spans="7:20">
      <c r="G1972" s="144"/>
      <c r="H1972" s="144"/>
      <c r="I1972" s="144"/>
      <c r="J1972" s="144"/>
      <c r="K1972" s="144"/>
      <c r="L1972" s="144"/>
      <c r="M1972" s="144"/>
      <c r="N1972" s="144"/>
      <c r="O1972" s="144"/>
      <c r="S1972" s="144"/>
      <c r="T1972" s="144"/>
    </row>
    <row r="1973" spans="7:20">
      <c r="G1973" s="144"/>
      <c r="H1973" s="144"/>
      <c r="I1973" s="144"/>
      <c r="J1973" s="144"/>
      <c r="K1973" s="144"/>
      <c r="L1973" s="144"/>
      <c r="M1973" s="144"/>
      <c r="N1973" s="144"/>
      <c r="O1973" s="144"/>
      <c r="S1973" s="144"/>
      <c r="T1973" s="144"/>
    </row>
    <row r="1974" spans="7:20">
      <c r="G1974" s="144"/>
      <c r="H1974" s="144"/>
      <c r="I1974" s="144"/>
      <c r="J1974" s="144"/>
      <c r="K1974" s="144"/>
      <c r="L1974" s="144"/>
      <c r="M1974" s="144"/>
      <c r="N1974" s="144"/>
      <c r="O1974" s="144"/>
      <c r="S1974" s="144"/>
      <c r="T1974" s="144"/>
    </row>
    <row r="1975" spans="7:20">
      <c r="G1975" s="144"/>
      <c r="H1975" s="144"/>
      <c r="I1975" s="144"/>
      <c r="J1975" s="144"/>
      <c r="K1975" s="144"/>
      <c r="L1975" s="144"/>
      <c r="M1975" s="144"/>
      <c r="N1975" s="144"/>
      <c r="O1975" s="144"/>
      <c r="S1975" s="144"/>
      <c r="T1975" s="144"/>
    </row>
    <row r="1976" spans="7:20">
      <c r="G1976" s="144"/>
      <c r="H1976" s="144"/>
      <c r="I1976" s="144"/>
      <c r="J1976" s="144"/>
      <c r="K1976" s="144"/>
      <c r="L1976" s="144"/>
      <c r="M1976" s="144"/>
      <c r="N1976" s="144"/>
      <c r="O1976" s="144"/>
      <c r="S1976" s="144"/>
      <c r="T1976" s="144"/>
    </row>
    <row r="1977" spans="7:20">
      <c r="G1977" s="144"/>
      <c r="H1977" s="144"/>
      <c r="I1977" s="144"/>
      <c r="J1977" s="144"/>
      <c r="K1977" s="144"/>
      <c r="L1977" s="144"/>
      <c r="M1977" s="144"/>
      <c r="N1977" s="144"/>
      <c r="O1977" s="144"/>
      <c r="S1977" s="144"/>
      <c r="T1977" s="144"/>
    </row>
    <row r="1978" spans="7:20">
      <c r="G1978" s="144"/>
      <c r="H1978" s="144"/>
      <c r="I1978" s="144"/>
      <c r="J1978" s="144"/>
      <c r="K1978" s="144"/>
      <c r="L1978" s="144"/>
      <c r="M1978" s="144"/>
      <c r="N1978" s="144"/>
      <c r="O1978" s="144"/>
      <c r="S1978" s="144"/>
      <c r="T1978" s="144"/>
    </row>
    <row r="1979" spans="7:20">
      <c r="G1979" s="144"/>
      <c r="H1979" s="144"/>
      <c r="I1979" s="144"/>
      <c r="J1979" s="144"/>
      <c r="K1979" s="144"/>
      <c r="L1979" s="144"/>
      <c r="M1979" s="144"/>
      <c r="N1979" s="144"/>
      <c r="O1979" s="144"/>
      <c r="S1979" s="144"/>
      <c r="T1979" s="144"/>
    </row>
    <row r="1980" spans="7:20">
      <c r="G1980" s="144"/>
      <c r="H1980" s="144"/>
      <c r="I1980" s="144"/>
      <c r="J1980" s="144"/>
      <c r="K1980" s="144"/>
      <c r="L1980" s="144"/>
      <c r="M1980" s="144"/>
      <c r="N1980" s="144"/>
      <c r="O1980" s="144"/>
      <c r="S1980" s="144"/>
      <c r="T1980" s="144"/>
    </row>
    <row r="1981" spans="7:20">
      <c r="G1981" s="144"/>
      <c r="H1981" s="144"/>
      <c r="I1981" s="144"/>
      <c r="J1981" s="144"/>
      <c r="K1981" s="144"/>
      <c r="L1981" s="144"/>
      <c r="M1981" s="144"/>
      <c r="N1981" s="144"/>
      <c r="O1981" s="144"/>
      <c r="S1981" s="144"/>
      <c r="T1981" s="144"/>
    </row>
    <row r="1982" spans="7:20">
      <c r="G1982" s="144"/>
      <c r="H1982" s="144"/>
      <c r="I1982" s="144"/>
      <c r="J1982" s="144"/>
      <c r="K1982" s="144"/>
      <c r="L1982" s="144"/>
      <c r="M1982" s="144"/>
      <c r="N1982" s="144"/>
      <c r="O1982" s="144"/>
      <c r="S1982" s="144"/>
      <c r="T1982" s="144"/>
    </row>
    <row r="1983" spans="7:20">
      <c r="G1983" s="144"/>
      <c r="H1983" s="144"/>
      <c r="I1983" s="144"/>
      <c r="J1983" s="144"/>
      <c r="K1983" s="144"/>
      <c r="L1983" s="144"/>
      <c r="M1983" s="144"/>
      <c r="N1983" s="144"/>
      <c r="O1983" s="144"/>
      <c r="S1983" s="144"/>
      <c r="T1983" s="144"/>
    </row>
    <row r="1984" spans="7:20">
      <c r="G1984" s="144"/>
      <c r="H1984" s="144"/>
      <c r="I1984" s="144"/>
      <c r="J1984" s="144"/>
      <c r="K1984" s="144"/>
      <c r="L1984" s="144"/>
      <c r="M1984" s="144"/>
      <c r="N1984" s="144"/>
      <c r="O1984" s="144"/>
      <c r="S1984" s="144"/>
      <c r="T1984" s="144"/>
    </row>
    <row r="1985" spans="7:20">
      <c r="G1985" s="144"/>
      <c r="H1985" s="144"/>
      <c r="I1985" s="144"/>
      <c r="J1985" s="144"/>
      <c r="K1985" s="144"/>
      <c r="L1985" s="144"/>
      <c r="M1985" s="144"/>
      <c r="N1985" s="144"/>
      <c r="O1985" s="144"/>
      <c r="S1985" s="144"/>
      <c r="T1985" s="144"/>
    </row>
    <row r="1986" spans="7:20">
      <c r="G1986" s="144"/>
      <c r="H1986" s="144"/>
      <c r="I1986" s="144"/>
      <c r="J1986" s="144"/>
      <c r="K1986" s="144"/>
      <c r="L1986" s="144"/>
      <c r="M1986" s="144"/>
      <c r="N1986" s="144"/>
      <c r="O1986" s="144"/>
      <c r="S1986" s="144"/>
      <c r="T1986" s="144"/>
    </row>
    <row r="1987" spans="7:20">
      <c r="G1987" s="144"/>
      <c r="H1987" s="144"/>
      <c r="I1987" s="144"/>
      <c r="J1987" s="144"/>
      <c r="K1987" s="144"/>
      <c r="L1987" s="144"/>
      <c r="M1987" s="144"/>
      <c r="N1987" s="144"/>
      <c r="O1987" s="144"/>
      <c r="S1987" s="144"/>
      <c r="T1987" s="144"/>
    </row>
    <row r="1988" spans="7:20">
      <c r="G1988" s="144"/>
      <c r="H1988" s="144"/>
      <c r="I1988" s="144"/>
      <c r="J1988" s="144"/>
      <c r="K1988" s="144"/>
      <c r="L1988" s="144"/>
      <c r="M1988" s="144"/>
      <c r="N1988" s="144"/>
      <c r="O1988" s="144"/>
      <c r="S1988" s="144"/>
      <c r="T1988" s="144"/>
    </row>
    <row r="1989" spans="7:20">
      <c r="G1989" s="144"/>
      <c r="H1989" s="144"/>
      <c r="I1989" s="144"/>
      <c r="J1989" s="144"/>
      <c r="K1989" s="144"/>
      <c r="L1989" s="144"/>
      <c r="M1989" s="144"/>
      <c r="N1989" s="144"/>
      <c r="O1989" s="144"/>
      <c r="S1989" s="144"/>
      <c r="T1989" s="144"/>
    </row>
    <row r="1990" spans="7:20">
      <c r="G1990" s="144"/>
      <c r="H1990" s="144"/>
      <c r="I1990" s="144"/>
      <c r="J1990" s="144"/>
      <c r="K1990" s="144"/>
      <c r="L1990" s="144"/>
      <c r="M1990" s="144"/>
      <c r="N1990" s="144"/>
      <c r="O1990" s="144"/>
      <c r="S1990" s="144"/>
      <c r="T1990" s="144"/>
    </row>
    <row r="1991" spans="7:20">
      <c r="G1991" s="144"/>
      <c r="H1991" s="144"/>
      <c r="I1991" s="144"/>
      <c r="J1991" s="144"/>
      <c r="K1991" s="144"/>
      <c r="L1991" s="144"/>
      <c r="M1991" s="144"/>
      <c r="N1991" s="144"/>
      <c r="O1991" s="144"/>
      <c r="S1991" s="144"/>
      <c r="T1991" s="144"/>
    </row>
    <row r="1992" spans="7:20">
      <c r="G1992" s="144"/>
      <c r="H1992" s="144"/>
      <c r="I1992" s="144"/>
      <c r="J1992" s="144"/>
      <c r="K1992" s="144"/>
      <c r="L1992" s="144"/>
      <c r="M1992" s="144"/>
      <c r="N1992" s="144"/>
      <c r="O1992" s="144"/>
      <c r="S1992" s="144"/>
      <c r="T1992" s="144"/>
    </row>
    <row r="1993" spans="7:20">
      <c r="G1993" s="144"/>
      <c r="H1993" s="144"/>
      <c r="I1993" s="144"/>
      <c r="J1993" s="144"/>
      <c r="K1993" s="144"/>
      <c r="L1993" s="144"/>
      <c r="M1993" s="144"/>
      <c r="N1993" s="144"/>
      <c r="O1993" s="144"/>
      <c r="S1993" s="144"/>
      <c r="T1993" s="144"/>
    </row>
    <row r="1994" spans="7:20">
      <c r="G1994" s="144"/>
      <c r="H1994" s="144"/>
      <c r="I1994" s="144"/>
      <c r="J1994" s="144"/>
      <c r="K1994" s="144"/>
      <c r="L1994" s="144"/>
      <c r="M1994" s="144"/>
      <c r="N1994" s="144"/>
      <c r="O1994" s="144"/>
      <c r="S1994" s="144"/>
      <c r="T1994" s="144"/>
    </row>
    <row r="1995" spans="7:20">
      <c r="G1995" s="144"/>
      <c r="H1995" s="144"/>
      <c r="I1995" s="144"/>
      <c r="J1995" s="144"/>
      <c r="K1995" s="144"/>
      <c r="L1995" s="144"/>
      <c r="M1995" s="144"/>
      <c r="N1995" s="144"/>
      <c r="O1995" s="144"/>
      <c r="S1995" s="144"/>
      <c r="T1995" s="144"/>
    </row>
    <row r="1996" spans="7:20">
      <c r="G1996" s="144"/>
      <c r="H1996" s="144"/>
      <c r="I1996" s="144"/>
      <c r="J1996" s="144"/>
      <c r="K1996" s="144"/>
      <c r="L1996" s="144"/>
      <c r="M1996" s="144"/>
      <c r="N1996" s="144"/>
      <c r="O1996" s="144"/>
      <c r="S1996" s="144"/>
      <c r="T1996" s="144"/>
    </row>
    <row r="1997" spans="7:20">
      <c r="G1997" s="144"/>
      <c r="H1997" s="144"/>
      <c r="I1997" s="144"/>
      <c r="J1997" s="144"/>
      <c r="K1997" s="144"/>
      <c r="L1997" s="144"/>
      <c r="M1997" s="144"/>
      <c r="N1997" s="144"/>
      <c r="O1997" s="144"/>
      <c r="S1997" s="144"/>
      <c r="T1997" s="144"/>
    </row>
    <row r="1998" spans="7:20">
      <c r="G1998" s="144"/>
      <c r="H1998" s="144"/>
      <c r="I1998" s="144"/>
      <c r="J1998" s="144"/>
      <c r="K1998" s="144"/>
      <c r="L1998" s="144"/>
      <c r="M1998" s="144"/>
      <c r="N1998" s="144"/>
      <c r="O1998" s="144"/>
      <c r="S1998" s="144"/>
      <c r="T1998" s="144"/>
    </row>
    <row r="1999" spans="7:20">
      <c r="G1999" s="144"/>
      <c r="H1999" s="144"/>
      <c r="I1999" s="144"/>
      <c r="J1999" s="144"/>
      <c r="K1999" s="144"/>
      <c r="L1999" s="144"/>
      <c r="M1999" s="144"/>
      <c r="N1999" s="144"/>
      <c r="O1999" s="144"/>
      <c r="S1999" s="144"/>
      <c r="T1999" s="144"/>
    </row>
    <row r="2000" spans="7:20">
      <c r="G2000" s="144"/>
      <c r="H2000" s="144"/>
      <c r="I2000" s="144"/>
      <c r="J2000" s="144"/>
      <c r="K2000" s="144"/>
      <c r="L2000" s="144"/>
      <c r="M2000" s="144"/>
      <c r="N2000" s="144"/>
      <c r="O2000" s="144"/>
      <c r="S2000" s="144"/>
      <c r="T2000" s="144"/>
    </row>
    <row r="2001" spans="7:20">
      <c r="G2001" s="144"/>
      <c r="H2001" s="144"/>
      <c r="I2001" s="144"/>
      <c r="J2001" s="144"/>
      <c r="K2001" s="144"/>
      <c r="L2001" s="144"/>
      <c r="M2001" s="144"/>
      <c r="N2001" s="144"/>
      <c r="O2001" s="144"/>
      <c r="S2001" s="144"/>
      <c r="T2001" s="144"/>
    </row>
    <row r="2002" spans="7:20">
      <c r="G2002" s="144"/>
      <c r="H2002" s="144"/>
      <c r="I2002" s="144"/>
      <c r="J2002" s="144"/>
      <c r="K2002" s="144"/>
      <c r="L2002" s="144"/>
      <c r="M2002" s="144"/>
      <c r="N2002" s="144"/>
      <c r="O2002" s="144"/>
      <c r="S2002" s="144"/>
      <c r="T2002" s="144"/>
    </row>
    <row r="2003" spans="7:20">
      <c r="G2003" s="144"/>
      <c r="H2003" s="144"/>
      <c r="I2003" s="144"/>
      <c r="J2003" s="144"/>
      <c r="K2003" s="144"/>
      <c r="L2003" s="144"/>
      <c r="M2003" s="144"/>
      <c r="N2003" s="144"/>
      <c r="O2003" s="144"/>
      <c r="S2003" s="144"/>
      <c r="T2003" s="144"/>
    </row>
    <row r="2004" spans="7:20">
      <c r="G2004" s="144"/>
      <c r="H2004" s="144"/>
      <c r="I2004" s="144"/>
      <c r="J2004" s="144"/>
      <c r="K2004" s="144"/>
      <c r="L2004" s="144"/>
      <c r="M2004" s="144"/>
      <c r="N2004" s="144"/>
      <c r="O2004" s="144"/>
      <c r="S2004" s="144"/>
      <c r="T2004" s="144"/>
    </row>
    <row r="2005" spans="7:20">
      <c r="G2005" s="144"/>
      <c r="H2005" s="144"/>
      <c r="I2005" s="144"/>
      <c r="J2005" s="144"/>
      <c r="K2005" s="144"/>
      <c r="L2005" s="144"/>
      <c r="M2005" s="144"/>
      <c r="N2005" s="144"/>
      <c r="O2005" s="144"/>
      <c r="S2005" s="144"/>
      <c r="T2005" s="144"/>
    </row>
    <row r="2006" spans="7:20">
      <c r="G2006" s="144"/>
      <c r="H2006" s="144"/>
      <c r="I2006" s="144"/>
      <c r="J2006" s="144"/>
      <c r="K2006" s="144"/>
      <c r="L2006" s="144"/>
      <c r="M2006" s="144"/>
      <c r="N2006" s="144"/>
      <c r="O2006" s="144"/>
      <c r="S2006" s="144"/>
      <c r="T2006" s="144"/>
    </row>
    <row r="2007" spans="7:20">
      <c r="G2007" s="144"/>
      <c r="H2007" s="144"/>
      <c r="I2007" s="144"/>
      <c r="J2007" s="144"/>
      <c r="K2007" s="144"/>
      <c r="L2007" s="144"/>
      <c r="M2007" s="144"/>
      <c r="N2007" s="144"/>
      <c r="O2007" s="144"/>
      <c r="S2007" s="144"/>
      <c r="T2007" s="144"/>
    </row>
    <row r="2008" spans="7:20">
      <c r="G2008" s="144"/>
      <c r="H2008" s="144"/>
      <c r="I2008" s="144"/>
      <c r="J2008" s="144"/>
      <c r="K2008" s="144"/>
      <c r="L2008" s="144"/>
      <c r="M2008" s="144"/>
      <c r="N2008" s="144"/>
      <c r="O2008" s="144"/>
      <c r="S2008" s="144"/>
      <c r="T2008" s="144"/>
    </row>
    <row r="2009" spans="7:20">
      <c r="G2009" s="144"/>
      <c r="H2009" s="144"/>
      <c r="I2009" s="144"/>
      <c r="J2009" s="144"/>
      <c r="K2009" s="144"/>
      <c r="L2009" s="144"/>
      <c r="M2009" s="144"/>
      <c r="N2009" s="144"/>
      <c r="O2009" s="144"/>
      <c r="S2009" s="144"/>
      <c r="T2009" s="144"/>
    </row>
    <row r="2010" spans="7:20">
      <c r="G2010" s="144"/>
      <c r="H2010" s="144"/>
      <c r="I2010" s="144"/>
      <c r="J2010" s="144"/>
      <c r="K2010" s="144"/>
      <c r="L2010" s="144"/>
      <c r="M2010" s="144"/>
      <c r="N2010" s="144"/>
      <c r="O2010" s="144"/>
      <c r="S2010" s="144"/>
      <c r="T2010" s="144"/>
    </row>
    <row r="2011" spans="7:20">
      <c r="G2011" s="144"/>
      <c r="H2011" s="144"/>
      <c r="I2011" s="144"/>
      <c r="J2011" s="144"/>
      <c r="K2011" s="144"/>
      <c r="L2011" s="144"/>
      <c r="M2011" s="144"/>
      <c r="N2011" s="144"/>
      <c r="O2011" s="144"/>
      <c r="S2011" s="144"/>
      <c r="T2011" s="144"/>
    </row>
    <row r="2012" spans="7:20">
      <c r="G2012" s="144"/>
      <c r="H2012" s="144"/>
      <c r="I2012" s="144"/>
      <c r="J2012" s="144"/>
      <c r="K2012" s="144"/>
      <c r="L2012" s="144"/>
      <c r="M2012" s="144"/>
      <c r="N2012" s="144"/>
      <c r="O2012" s="144"/>
      <c r="S2012" s="144"/>
      <c r="T2012" s="144"/>
    </row>
    <row r="2013" spans="7:20">
      <c r="G2013" s="144"/>
      <c r="H2013" s="144"/>
      <c r="I2013" s="144"/>
      <c r="J2013" s="144"/>
      <c r="K2013" s="144"/>
      <c r="L2013" s="144"/>
      <c r="M2013" s="144"/>
      <c r="N2013" s="144"/>
      <c r="O2013" s="144"/>
      <c r="S2013" s="144"/>
      <c r="T2013" s="144"/>
    </row>
    <row r="2014" spans="7:20">
      <c r="G2014" s="144"/>
      <c r="H2014" s="144"/>
      <c r="I2014" s="144"/>
      <c r="J2014" s="144"/>
      <c r="K2014" s="144"/>
      <c r="L2014" s="144"/>
      <c r="M2014" s="144"/>
      <c r="N2014" s="144"/>
      <c r="O2014" s="144"/>
      <c r="S2014" s="144"/>
      <c r="T2014" s="144"/>
    </row>
    <row r="2015" spans="7:20">
      <c r="G2015" s="144"/>
      <c r="H2015" s="144"/>
      <c r="I2015" s="144"/>
      <c r="J2015" s="144"/>
      <c r="K2015" s="144"/>
      <c r="L2015" s="144"/>
      <c r="M2015" s="144"/>
      <c r="N2015" s="144"/>
      <c r="O2015" s="144"/>
      <c r="S2015" s="144"/>
      <c r="T2015" s="144"/>
    </row>
    <row r="2016" spans="7:20">
      <c r="G2016" s="144"/>
      <c r="H2016" s="144"/>
      <c r="I2016" s="144"/>
      <c r="J2016" s="144"/>
      <c r="K2016" s="144"/>
      <c r="L2016" s="144"/>
      <c r="M2016" s="144"/>
      <c r="N2016" s="144"/>
      <c r="O2016" s="144"/>
      <c r="S2016" s="144"/>
      <c r="T2016" s="144"/>
    </row>
    <row r="2017" spans="7:20">
      <c r="G2017" s="144"/>
      <c r="H2017" s="144"/>
      <c r="I2017" s="144"/>
      <c r="J2017" s="144"/>
      <c r="K2017" s="144"/>
      <c r="L2017" s="144"/>
      <c r="M2017" s="144"/>
      <c r="N2017" s="144"/>
      <c r="O2017" s="144"/>
      <c r="S2017" s="144"/>
      <c r="T2017" s="144"/>
    </row>
    <row r="2018" spans="7:20">
      <c r="G2018" s="144"/>
      <c r="H2018" s="144"/>
      <c r="I2018" s="144"/>
      <c r="J2018" s="144"/>
      <c r="K2018" s="144"/>
      <c r="L2018" s="144"/>
      <c r="M2018" s="144"/>
      <c r="N2018" s="144"/>
      <c r="O2018" s="144"/>
      <c r="S2018" s="144"/>
      <c r="T2018" s="144"/>
    </row>
    <row r="2019" spans="7:20">
      <c r="G2019" s="144"/>
      <c r="H2019" s="144"/>
      <c r="I2019" s="144"/>
      <c r="J2019" s="144"/>
      <c r="K2019" s="144"/>
      <c r="L2019" s="144"/>
      <c r="M2019" s="144"/>
      <c r="N2019" s="144"/>
      <c r="O2019" s="144"/>
      <c r="S2019" s="144"/>
      <c r="T2019" s="144"/>
    </row>
    <row r="2020" spans="7:20">
      <c r="G2020" s="144"/>
      <c r="H2020" s="144"/>
      <c r="I2020" s="144"/>
      <c r="J2020" s="144"/>
      <c r="K2020" s="144"/>
      <c r="L2020" s="144"/>
      <c r="M2020" s="144"/>
      <c r="N2020" s="144"/>
      <c r="O2020" s="144"/>
      <c r="S2020" s="144"/>
      <c r="T2020" s="144"/>
    </row>
    <row r="2021" spans="7:20">
      <c r="G2021" s="144"/>
      <c r="H2021" s="144"/>
      <c r="I2021" s="144"/>
      <c r="J2021" s="144"/>
      <c r="K2021" s="144"/>
      <c r="L2021" s="144"/>
      <c r="M2021" s="144"/>
      <c r="N2021" s="144"/>
      <c r="O2021" s="144"/>
      <c r="S2021" s="144"/>
      <c r="T2021" s="144"/>
    </row>
    <row r="2022" spans="7:20">
      <c r="G2022" s="144"/>
      <c r="H2022" s="144"/>
      <c r="I2022" s="144"/>
      <c r="J2022" s="144"/>
      <c r="K2022" s="144"/>
      <c r="L2022" s="144"/>
      <c r="M2022" s="144"/>
      <c r="N2022" s="144"/>
      <c r="O2022" s="144"/>
      <c r="S2022" s="144"/>
      <c r="T2022" s="144"/>
    </row>
    <row r="2023" spans="7:20">
      <c r="G2023" s="144"/>
      <c r="H2023" s="144"/>
      <c r="I2023" s="144"/>
      <c r="J2023" s="144"/>
      <c r="K2023" s="144"/>
      <c r="L2023" s="144"/>
      <c r="M2023" s="144"/>
      <c r="N2023" s="144"/>
      <c r="O2023" s="144"/>
      <c r="S2023" s="144"/>
      <c r="T2023" s="144"/>
    </row>
    <row r="2024" spans="7:20">
      <c r="G2024" s="144"/>
      <c r="H2024" s="144"/>
      <c r="I2024" s="144"/>
      <c r="J2024" s="144"/>
      <c r="K2024" s="144"/>
      <c r="L2024" s="144"/>
      <c r="M2024" s="144"/>
      <c r="N2024" s="144"/>
      <c r="O2024" s="144"/>
      <c r="S2024" s="144"/>
      <c r="T2024" s="144"/>
    </row>
    <row r="2025" spans="7:20">
      <c r="G2025" s="144"/>
      <c r="H2025" s="144"/>
      <c r="I2025" s="144"/>
      <c r="J2025" s="144"/>
      <c r="K2025" s="144"/>
      <c r="L2025" s="144"/>
      <c r="M2025" s="144"/>
      <c r="N2025" s="144"/>
      <c r="O2025" s="144"/>
      <c r="S2025" s="144"/>
      <c r="T2025" s="144"/>
    </row>
    <row r="2026" spans="7:20">
      <c r="G2026" s="144"/>
      <c r="H2026" s="144"/>
      <c r="I2026" s="144"/>
      <c r="J2026" s="144"/>
      <c r="K2026" s="144"/>
      <c r="L2026" s="144"/>
      <c r="M2026" s="144"/>
      <c r="N2026" s="144"/>
      <c r="O2026" s="144"/>
      <c r="S2026" s="144"/>
      <c r="T2026" s="144"/>
    </row>
    <row r="2027" spans="7:20">
      <c r="G2027" s="144"/>
      <c r="H2027" s="144"/>
      <c r="I2027" s="144"/>
      <c r="J2027" s="144"/>
      <c r="K2027" s="144"/>
      <c r="L2027" s="144"/>
      <c r="M2027" s="144"/>
      <c r="N2027" s="144"/>
      <c r="O2027" s="144"/>
      <c r="S2027" s="144"/>
      <c r="T2027" s="144"/>
    </row>
    <row r="2028" spans="7:20">
      <c r="G2028" s="144"/>
      <c r="H2028" s="144"/>
      <c r="I2028" s="144"/>
      <c r="J2028" s="144"/>
      <c r="K2028" s="144"/>
      <c r="L2028" s="144"/>
      <c r="M2028" s="144"/>
      <c r="N2028" s="144"/>
      <c r="O2028" s="144"/>
      <c r="S2028" s="144"/>
      <c r="T2028" s="144"/>
    </row>
    <row r="2029" spans="7:20">
      <c r="G2029" s="144"/>
      <c r="H2029" s="144"/>
      <c r="I2029" s="144"/>
      <c r="J2029" s="144"/>
      <c r="K2029" s="144"/>
      <c r="L2029" s="144"/>
      <c r="M2029" s="144"/>
      <c r="N2029" s="144"/>
      <c r="O2029" s="144"/>
      <c r="S2029" s="144"/>
      <c r="T2029" s="144"/>
    </row>
    <row r="2030" spans="7:20">
      <c r="G2030" s="144"/>
      <c r="H2030" s="144"/>
      <c r="I2030" s="144"/>
      <c r="J2030" s="144"/>
      <c r="K2030" s="144"/>
      <c r="L2030" s="144"/>
      <c r="M2030" s="144"/>
      <c r="N2030" s="144"/>
      <c r="O2030" s="144"/>
      <c r="S2030" s="144"/>
      <c r="T2030" s="144"/>
    </row>
    <row r="2031" spans="7:20">
      <c r="G2031" s="144"/>
      <c r="H2031" s="144"/>
      <c r="I2031" s="144"/>
      <c r="J2031" s="144"/>
      <c r="K2031" s="144"/>
      <c r="L2031" s="144"/>
      <c r="M2031" s="144"/>
      <c r="N2031" s="144"/>
      <c r="O2031" s="144"/>
      <c r="S2031" s="144"/>
      <c r="T2031" s="144"/>
    </row>
    <row r="2032" spans="7:20">
      <c r="G2032" s="144"/>
      <c r="H2032" s="144"/>
      <c r="I2032" s="144"/>
      <c r="J2032" s="144"/>
      <c r="K2032" s="144"/>
      <c r="L2032" s="144"/>
      <c r="M2032" s="144"/>
      <c r="N2032" s="144"/>
      <c r="O2032" s="144"/>
      <c r="S2032" s="144"/>
      <c r="T2032" s="144"/>
    </row>
    <row r="2033" spans="7:20">
      <c r="G2033" s="144"/>
      <c r="H2033" s="144"/>
      <c r="I2033" s="144"/>
      <c r="J2033" s="144"/>
      <c r="K2033" s="144"/>
      <c r="L2033" s="144"/>
      <c r="M2033" s="144"/>
      <c r="N2033" s="144"/>
      <c r="O2033" s="144"/>
      <c r="S2033" s="144"/>
      <c r="T2033" s="144"/>
    </row>
    <row r="2034" spans="7:20">
      <c r="G2034" s="144"/>
      <c r="H2034" s="144"/>
      <c r="I2034" s="144"/>
      <c r="J2034" s="144"/>
      <c r="K2034" s="144"/>
      <c r="L2034" s="144"/>
      <c r="M2034" s="144"/>
      <c r="N2034" s="144"/>
      <c r="O2034" s="144"/>
      <c r="S2034" s="144"/>
      <c r="T2034" s="144"/>
    </row>
    <row r="2035" spans="7:20">
      <c r="G2035" s="144"/>
      <c r="H2035" s="144"/>
      <c r="I2035" s="144"/>
      <c r="J2035" s="144"/>
      <c r="K2035" s="144"/>
      <c r="L2035" s="144"/>
      <c r="M2035" s="144"/>
      <c r="N2035" s="144"/>
      <c r="O2035" s="144"/>
      <c r="S2035" s="144"/>
      <c r="T2035" s="144"/>
    </row>
    <row r="2036" spans="7:20">
      <c r="G2036" s="144"/>
      <c r="H2036" s="144"/>
      <c r="I2036" s="144"/>
      <c r="J2036" s="144"/>
      <c r="K2036" s="144"/>
      <c r="L2036" s="144"/>
      <c r="M2036" s="144"/>
      <c r="N2036" s="144"/>
      <c r="O2036" s="144"/>
      <c r="S2036" s="144"/>
      <c r="T2036" s="144"/>
    </row>
    <row r="2037" spans="7:20">
      <c r="G2037" s="144"/>
      <c r="H2037" s="144"/>
      <c r="I2037" s="144"/>
      <c r="J2037" s="144"/>
      <c r="K2037" s="144"/>
      <c r="L2037" s="144"/>
      <c r="M2037" s="144"/>
      <c r="N2037" s="144"/>
      <c r="O2037" s="144"/>
      <c r="S2037" s="144"/>
      <c r="T2037" s="144"/>
    </row>
    <row r="2038" spans="7:20">
      <c r="G2038" s="144"/>
      <c r="H2038" s="144"/>
      <c r="I2038" s="144"/>
      <c r="J2038" s="144"/>
      <c r="K2038" s="144"/>
      <c r="L2038" s="144"/>
      <c r="M2038" s="144"/>
      <c r="N2038" s="144"/>
      <c r="O2038" s="144"/>
      <c r="S2038" s="144"/>
      <c r="T2038" s="144"/>
    </row>
    <row r="2039" spans="7:20">
      <c r="G2039" s="144"/>
      <c r="H2039" s="144"/>
      <c r="I2039" s="144"/>
      <c r="J2039" s="144"/>
      <c r="K2039" s="144"/>
      <c r="L2039" s="144"/>
      <c r="M2039" s="144"/>
      <c r="N2039" s="144"/>
      <c r="O2039" s="144"/>
      <c r="S2039" s="144"/>
      <c r="T2039" s="144"/>
    </row>
    <row r="2040" spans="7:20">
      <c r="G2040" s="144"/>
      <c r="H2040" s="144"/>
      <c r="I2040" s="144"/>
      <c r="J2040" s="144"/>
      <c r="K2040" s="144"/>
      <c r="L2040" s="144"/>
      <c r="M2040" s="144"/>
      <c r="N2040" s="144"/>
      <c r="O2040" s="144"/>
      <c r="S2040" s="144"/>
      <c r="T2040" s="144"/>
    </row>
    <row r="2041" spans="7:20">
      <c r="G2041" s="144"/>
      <c r="H2041" s="144"/>
      <c r="I2041" s="144"/>
      <c r="J2041" s="144"/>
      <c r="K2041" s="144"/>
      <c r="L2041" s="144"/>
      <c r="M2041" s="144"/>
      <c r="N2041" s="144"/>
      <c r="O2041" s="144"/>
      <c r="S2041" s="144"/>
      <c r="T2041" s="144"/>
    </row>
    <row r="2042" spans="7:20">
      <c r="G2042" s="144"/>
      <c r="H2042" s="144"/>
      <c r="I2042" s="144"/>
      <c r="J2042" s="144"/>
      <c r="K2042" s="144"/>
      <c r="L2042" s="144"/>
      <c r="M2042" s="144"/>
      <c r="N2042" s="144"/>
      <c r="O2042" s="144"/>
      <c r="S2042" s="144"/>
      <c r="T2042" s="144"/>
    </row>
    <row r="2043" spans="7:20">
      <c r="G2043" s="144"/>
      <c r="H2043" s="144"/>
      <c r="I2043" s="144"/>
      <c r="J2043" s="144"/>
      <c r="K2043" s="144"/>
      <c r="L2043" s="144"/>
      <c r="M2043" s="144"/>
      <c r="N2043" s="144"/>
      <c r="O2043" s="144"/>
      <c r="S2043" s="144"/>
      <c r="T2043" s="144"/>
    </row>
    <row r="2044" spans="7:20">
      <c r="G2044" s="144"/>
      <c r="H2044" s="144"/>
      <c r="I2044" s="144"/>
      <c r="J2044" s="144"/>
      <c r="K2044" s="144"/>
      <c r="L2044" s="144"/>
      <c r="M2044" s="144"/>
      <c r="N2044" s="144"/>
      <c r="O2044" s="144"/>
      <c r="S2044" s="144"/>
      <c r="T2044" s="144"/>
    </row>
    <row r="2045" spans="7:20">
      <c r="G2045" s="144"/>
      <c r="H2045" s="144"/>
      <c r="I2045" s="144"/>
      <c r="J2045" s="144"/>
      <c r="K2045" s="144"/>
      <c r="L2045" s="144"/>
      <c r="M2045" s="144"/>
      <c r="N2045" s="144"/>
      <c r="O2045" s="144"/>
      <c r="S2045" s="144"/>
      <c r="T2045" s="144"/>
    </row>
    <row r="2046" spans="7:20">
      <c r="G2046" s="144"/>
      <c r="H2046" s="144"/>
      <c r="I2046" s="144"/>
      <c r="J2046" s="144"/>
      <c r="K2046" s="144"/>
      <c r="L2046" s="144"/>
      <c r="M2046" s="144"/>
      <c r="N2046" s="144"/>
      <c r="O2046" s="144"/>
      <c r="S2046" s="144"/>
      <c r="T2046" s="144"/>
    </row>
    <row r="2047" spans="7:20">
      <c r="G2047" s="144"/>
      <c r="H2047" s="144"/>
      <c r="I2047" s="144"/>
      <c r="J2047" s="144"/>
      <c r="K2047" s="144"/>
      <c r="L2047" s="144"/>
      <c r="M2047" s="144"/>
      <c r="N2047" s="144"/>
      <c r="O2047" s="144"/>
      <c r="S2047" s="144"/>
      <c r="T2047" s="144"/>
    </row>
    <row r="2048" spans="7:20">
      <c r="G2048" s="144"/>
      <c r="H2048" s="144"/>
      <c r="I2048" s="144"/>
      <c r="J2048" s="144"/>
      <c r="K2048" s="144"/>
      <c r="L2048" s="144"/>
      <c r="M2048" s="144"/>
      <c r="N2048" s="144"/>
      <c r="O2048" s="144"/>
      <c r="S2048" s="144"/>
      <c r="T2048" s="144"/>
    </row>
    <row r="2049" spans="7:20">
      <c r="G2049" s="144"/>
      <c r="H2049" s="144"/>
      <c r="I2049" s="144"/>
      <c r="J2049" s="144"/>
      <c r="K2049" s="144"/>
      <c r="L2049" s="144"/>
      <c r="M2049" s="144"/>
      <c r="N2049" s="144"/>
      <c r="O2049" s="144"/>
      <c r="S2049" s="144"/>
      <c r="T2049" s="144"/>
    </row>
    <row r="2050" spans="7:20">
      <c r="G2050" s="144"/>
      <c r="H2050" s="144"/>
      <c r="I2050" s="144"/>
      <c r="J2050" s="144"/>
      <c r="K2050" s="144"/>
      <c r="L2050" s="144"/>
      <c r="M2050" s="144"/>
      <c r="N2050" s="144"/>
      <c r="O2050" s="144"/>
      <c r="S2050" s="144"/>
      <c r="T2050" s="144"/>
    </row>
    <row r="2051" spans="7:20">
      <c r="G2051" s="144"/>
      <c r="H2051" s="144"/>
      <c r="I2051" s="144"/>
      <c r="J2051" s="144"/>
      <c r="K2051" s="144"/>
      <c r="L2051" s="144"/>
      <c r="M2051" s="144"/>
      <c r="N2051" s="144"/>
      <c r="O2051" s="144"/>
      <c r="S2051" s="144"/>
      <c r="T2051" s="144"/>
    </row>
    <row r="2052" spans="7:20">
      <c r="G2052" s="144"/>
      <c r="H2052" s="144"/>
      <c r="I2052" s="144"/>
      <c r="J2052" s="144"/>
      <c r="K2052" s="144"/>
      <c r="L2052" s="144"/>
      <c r="M2052" s="144"/>
      <c r="N2052" s="144"/>
      <c r="O2052" s="144"/>
      <c r="S2052" s="144"/>
      <c r="T2052" s="144"/>
    </row>
    <row r="2053" spans="7:20">
      <c r="G2053" s="144"/>
      <c r="H2053" s="144"/>
      <c r="I2053" s="144"/>
      <c r="J2053" s="144"/>
      <c r="K2053" s="144"/>
      <c r="L2053" s="144"/>
      <c r="M2053" s="144"/>
      <c r="N2053" s="144"/>
      <c r="O2053" s="144"/>
      <c r="S2053" s="144"/>
      <c r="T2053" s="144"/>
    </row>
    <row r="2054" spans="7:20">
      <c r="G2054" s="144"/>
      <c r="H2054" s="144"/>
      <c r="I2054" s="144"/>
      <c r="J2054" s="144"/>
      <c r="K2054" s="144"/>
      <c r="L2054" s="144"/>
      <c r="M2054" s="144"/>
      <c r="N2054" s="144"/>
      <c r="O2054" s="144"/>
      <c r="S2054" s="144"/>
      <c r="T2054" s="144"/>
    </row>
    <row r="2055" spans="7:20">
      <c r="G2055" s="144"/>
      <c r="H2055" s="144"/>
      <c r="I2055" s="144"/>
      <c r="J2055" s="144"/>
      <c r="K2055" s="144"/>
      <c r="L2055" s="144"/>
      <c r="M2055" s="144"/>
      <c r="N2055" s="144"/>
      <c r="O2055" s="144"/>
      <c r="S2055" s="144"/>
      <c r="T2055" s="144"/>
    </row>
    <row r="2056" spans="7:20">
      <c r="G2056" s="144"/>
      <c r="H2056" s="144"/>
      <c r="I2056" s="144"/>
      <c r="J2056" s="144"/>
      <c r="K2056" s="144"/>
      <c r="L2056" s="144"/>
      <c r="M2056" s="144"/>
      <c r="N2056" s="144"/>
      <c r="O2056" s="144"/>
      <c r="S2056" s="144"/>
      <c r="T2056" s="144"/>
    </row>
    <row r="2057" spans="7:20">
      <c r="G2057" s="144"/>
      <c r="H2057" s="144"/>
      <c r="I2057" s="144"/>
      <c r="J2057" s="144"/>
      <c r="K2057" s="144"/>
      <c r="L2057" s="144"/>
      <c r="M2057" s="144"/>
      <c r="N2057" s="144"/>
      <c r="O2057" s="144"/>
      <c r="S2057" s="144"/>
      <c r="T2057" s="144"/>
    </row>
    <row r="2058" spans="7:20">
      <c r="G2058" s="144"/>
      <c r="H2058" s="144"/>
      <c r="I2058" s="144"/>
      <c r="J2058" s="144"/>
      <c r="K2058" s="144"/>
      <c r="L2058" s="144"/>
      <c r="M2058" s="144"/>
      <c r="N2058" s="144"/>
      <c r="O2058" s="144"/>
      <c r="S2058" s="144"/>
      <c r="T2058" s="144"/>
    </row>
    <row r="2059" spans="7:20">
      <c r="G2059" s="144"/>
      <c r="H2059" s="144"/>
      <c r="I2059" s="144"/>
      <c r="J2059" s="144"/>
      <c r="K2059" s="144"/>
      <c r="L2059" s="144"/>
      <c r="M2059" s="144"/>
      <c r="N2059" s="144"/>
      <c r="O2059" s="144"/>
      <c r="S2059" s="144"/>
      <c r="T2059" s="144"/>
    </row>
    <row r="2060" spans="7:20">
      <c r="G2060" s="144"/>
      <c r="H2060" s="144"/>
      <c r="I2060" s="144"/>
      <c r="J2060" s="144"/>
      <c r="K2060" s="144"/>
      <c r="L2060" s="144"/>
      <c r="M2060" s="144"/>
      <c r="N2060" s="144"/>
      <c r="O2060" s="144"/>
      <c r="S2060" s="144"/>
      <c r="T2060" s="144"/>
    </row>
    <row r="2061" spans="7:20">
      <c r="G2061" s="144"/>
      <c r="H2061" s="144"/>
      <c r="I2061" s="144"/>
      <c r="J2061" s="144"/>
      <c r="K2061" s="144"/>
      <c r="L2061" s="144"/>
      <c r="M2061" s="144"/>
      <c r="N2061" s="144"/>
      <c r="O2061" s="144"/>
      <c r="S2061" s="144"/>
      <c r="T2061" s="144"/>
    </row>
    <row r="2062" spans="7:20">
      <c r="G2062" s="144"/>
      <c r="H2062" s="144"/>
      <c r="I2062" s="144"/>
      <c r="J2062" s="144"/>
      <c r="K2062" s="144"/>
      <c r="L2062" s="144"/>
      <c r="M2062" s="144"/>
      <c r="N2062" s="144"/>
      <c r="O2062" s="144"/>
      <c r="S2062" s="144"/>
      <c r="T2062" s="144"/>
    </row>
    <row r="2063" spans="7:20">
      <c r="G2063" s="144"/>
      <c r="H2063" s="144"/>
      <c r="I2063" s="144"/>
      <c r="J2063" s="144"/>
      <c r="K2063" s="144"/>
      <c r="L2063" s="144"/>
      <c r="M2063" s="144"/>
      <c r="N2063" s="144"/>
      <c r="O2063" s="144"/>
      <c r="S2063" s="144"/>
      <c r="T2063" s="144"/>
    </row>
    <row r="2064" spans="7:20">
      <c r="G2064" s="144"/>
      <c r="H2064" s="144"/>
      <c r="I2064" s="144"/>
      <c r="J2064" s="144"/>
      <c r="K2064" s="144"/>
      <c r="L2064" s="144"/>
      <c r="M2064" s="144"/>
      <c r="N2064" s="144"/>
      <c r="O2064" s="144"/>
      <c r="S2064" s="144"/>
      <c r="T2064" s="144"/>
    </row>
    <row r="2065" spans="7:20">
      <c r="G2065" s="144"/>
      <c r="H2065" s="144"/>
      <c r="I2065" s="144"/>
      <c r="J2065" s="144"/>
      <c r="K2065" s="144"/>
      <c r="L2065" s="144"/>
      <c r="M2065" s="144"/>
      <c r="N2065" s="144"/>
      <c r="O2065" s="144"/>
      <c r="S2065" s="144"/>
      <c r="T2065" s="144"/>
    </row>
    <row r="2066" spans="7:20">
      <c r="G2066" s="144"/>
      <c r="H2066" s="144"/>
      <c r="I2066" s="144"/>
      <c r="J2066" s="144"/>
      <c r="K2066" s="144"/>
      <c r="L2066" s="144"/>
      <c r="M2066" s="144"/>
      <c r="N2066" s="144"/>
      <c r="O2066" s="144"/>
      <c r="S2066" s="144"/>
      <c r="T2066" s="144"/>
    </row>
    <row r="2067" spans="7:20">
      <c r="G2067" s="144"/>
      <c r="H2067" s="144"/>
      <c r="I2067" s="144"/>
      <c r="J2067" s="144"/>
      <c r="K2067" s="144"/>
      <c r="L2067" s="144"/>
      <c r="M2067" s="144"/>
      <c r="N2067" s="144"/>
      <c r="O2067" s="144"/>
      <c r="S2067" s="144"/>
      <c r="T2067" s="144"/>
    </row>
    <row r="2068" spans="7:20">
      <c r="G2068" s="144"/>
      <c r="H2068" s="144"/>
      <c r="I2068" s="144"/>
      <c r="J2068" s="144"/>
      <c r="K2068" s="144"/>
      <c r="L2068" s="144"/>
      <c r="M2068" s="144"/>
      <c r="N2068" s="144"/>
      <c r="O2068" s="144"/>
      <c r="S2068" s="144"/>
      <c r="T2068" s="144"/>
    </row>
    <row r="2069" spans="7:20">
      <c r="G2069" s="144"/>
      <c r="H2069" s="144"/>
      <c r="I2069" s="144"/>
      <c r="J2069" s="144"/>
      <c r="K2069" s="144"/>
      <c r="L2069" s="144"/>
      <c r="M2069" s="144"/>
      <c r="N2069" s="144"/>
      <c r="O2069" s="144"/>
      <c r="S2069" s="144"/>
      <c r="T2069" s="144"/>
    </row>
    <row r="2070" spans="7:20">
      <c r="G2070" s="144"/>
      <c r="H2070" s="144"/>
      <c r="I2070" s="144"/>
      <c r="J2070" s="144"/>
      <c r="K2070" s="144"/>
      <c r="L2070" s="144"/>
      <c r="M2070" s="144"/>
      <c r="N2070" s="144"/>
      <c r="O2070" s="144"/>
      <c r="S2070" s="144"/>
      <c r="T2070" s="144"/>
    </row>
    <row r="2071" spans="7:20">
      <c r="G2071" s="144"/>
      <c r="H2071" s="144"/>
      <c r="I2071" s="144"/>
      <c r="J2071" s="144"/>
      <c r="K2071" s="144"/>
      <c r="L2071" s="144"/>
      <c r="M2071" s="144"/>
      <c r="N2071" s="144"/>
      <c r="O2071" s="144"/>
      <c r="S2071" s="144"/>
      <c r="T2071" s="144"/>
    </row>
    <row r="2072" spans="7:20">
      <c r="G2072" s="144"/>
      <c r="H2072" s="144"/>
      <c r="I2072" s="144"/>
      <c r="J2072" s="144"/>
      <c r="K2072" s="144"/>
      <c r="L2072" s="144"/>
      <c r="M2072" s="144"/>
      <c r="N2072" s="144"/>
      <c r="O2072" s="144"/>
      <c r="S2072" s="144"/>
      <c r="T2072" s="144"/>
    </row>
    <row r="2073" spans="7:20">
      <c r="G2073" s="144"/>
      <c r="H2073" s="144"/>
      <c r="I2073" s="144"/>
      <c r="J2073" s="144"/>
      <c r="K2073" s="144"/>
      <c r="L2073" s="144"/>
      <c r="M2073" s="144"/>
      <c r="N2073" s="144"/>
      <c r="O2073" s="144"/>
      <c r="S2073" s="144"/>
      <c r="T2073" s="144"/>
    </row>
    <row r="2074" spans="7:20">
      <c r="G2074" s="144"/>
      <c r="H2074" s="144"/>
      <c r="I2074" s="144"/>
      <c r="J2074" s="144"/>
      <c r="K2074" s="144"/>
      <c r="L2074" s="144"/>
      <c r="M2074" s="144"/>
      <c r="N2074" s="144"/>
      <c r="O2074" s="144"/>
      <c r="S2074" s="144"/>
      <c r="T2074" s="144"/>
    </row>
    <row r="2075" spans="7:20">
      <c r="G2075" s="144"/>
      <c r="H2075" s="144"/>
      <c r="I2075" s="144"/>
      <c r="J2075" s="144"/>
      <c r="K2075" s="144"/>
      <c r="L2075" s="144"/>
      <c r="M2075" s="144"/>
      <c r="N2075" s="144"/>
      <c r="O2075" s="144"/>
      <c r="S2075" s="144"/>
      <c r="T2075" s="144"/>
    </row>
    <row r="2076" spans="7:20">
      <c r="G2076" s="144"/>
      <c r="H2076" s="144"/>
      <c r="I2076" s="144"/>
      <c r="J2076" s="144"/>
      <c r="K2076" s="144"/>
      <c r="L2076" s="144"/>
      <c r="M2076" s="144"/>
      <c r="N2076" s="144"/>
      <c r="O2076" s="144"/>
      <c r="S2076" s="144"/>
      <c r="T2076" s="144"/>
    </row>
    <row r="2077" spans="7:20">
      <c r="G2077" s="144"/>
      <c r="H2077" s="144"/>
      <c r="I2077" s="144"/>
      <c r="J2077" s="144"/>
      <c r="K2077" s="144"/>
      <c r="L2077" s="144"/>
      <c r="M2077" s="144"/>
      <c r="N2077" s="144"/>
      <c r="O2077" s="144"/>
      <c r="S2077" s="144"/>
      <c r="T2077" s="144"/>
    </row>
    <row r="2078" spans="7:20">
      <c r="G2078" s="144"/>
      <c r="H2078" s="144"/>
      <c r="I2078" s="144"/>
      <c r="J2078" s="144"/>
      <c r="K2078" s="144"/>
      <c r="L2078" s="144"/>
      <c r="M2078" s="144"/>
      <c r="N2078" s="144"/>
      <c r="O2078" s="144"/>
      <c r="S2078" s="144"/>
      <c r="T2078" s="144"/>
    </row>
    <row r="2079" spans="7:20">
      <c r="G2079" s="144"/>
      <c r="H2079" s="144"/>
      <c r="I2079" s="144"/>
      <c r="J2079" s="144"/>
      <c r="K2079" s="144"/>
      <c r="L2079" s="144"/>
      <c r="M2079" s="144"/>
      <c r="N2079" s="144"/>
      <c r="O2079" s="144"/>
      <c r="S2079" s="144"/>
      <c r="T2079" s="144"/>
    </row>
    <row r="2080" spans="7:20">
      <c r="G2080" s="144"/>
      <c r="H2080" s="144"/>
      <c r="I2080" s="144"/>
      <c r="J2080" s="144"/>
      <c r="K2080" s="144"/>
      <c r="L2080" s="144"/>
      <c r="M2080" s="144"/>
      <c r="N2080" s="144"/>
      <c r="O2080" s="144"/>
      <c r="S2080" s="144"/>
      <c r="T2080" s="144"/>
    </row>
    <row r="2081" spans="7:20">
      <c r="G2081" s="144"/>
      <c r="H2081" s="144"/>
      <c r="I2081" s="144"/>
      <c r="J2081" s="144"/>
      <c r="K2081" s="144"/>
      <c r="L2081" s="144"/>
      <c r="M2081" s="144"/>
      <c r="N2081" s="144"/>
      <c r="O2081" s="144"/>
      <c r="S2081" s="144"/>
      <c r="T2081" s="144"/>
    </row>
    <row r="2082" spans="7:20">
      <c r="G2082" s="144"/>
      <c r="H2082" s="144"/>
      <c r="I2082" s="144"/>
      <c r="J2082" s="144"/>
      <c r="K2082" s="144"/>
      <c r="L2082" s="144"/>
      <c r="M2082" s="144"/>
      <c r="N2082" s="144"/>
      <c r="O2082" s="144"/>
      <c r="S2082" s="144"/>
      <c r="T2082" s="144"/>
    </row>
    <row r="2083" spans="7:20">
      <c r="G2083" s="144"/>
      <c r="H2083" s="144"/>
      <c r="I2083" s="144"/>
      <c r="J2083" s="144"/>
      <c r="K2083" s="144"/>
      <c r="L2083" s="144"/>
      <c r="M2083" s="144"/>
      <c r="N2083" s="144"/>
      <c r="O2083" s="144"/>
      <c r="S2083" s="144"/>
      <c r="T2083" s="144"/>
    </row>
    <row r="2084" spans="7:20">
      <c r="G2084" s="144"/>
      <c r="H2084" s="144"/>
      <c r="I2084" s="144"/>
      <c r="J2084" s="144"/>
      <c r="K2084" s="144"/>
      <c r="L2084" s="144"/>
      <c r="M2084" s="144"/>
      <c r="N2084" s="144"/>
      <c r="O2084" s="144"/>
      <c r="S2084" s="144"/>
      <c r="T2084" s="144"/>
    </row>
    <row r="2085" spans="7:20">
      <c r="G2085" s="144"/>
      <c r="H2085" s="144"/>
      <c r="I2085" s="144"/>
      <c r="J2085" s="144"/>
      <c r="K2085" s="144"/>
      <c r="L2085" s="144"/>
      <c r="M2085" s="144"/>
      <c r="N2085" s="144"/>
      <c r="O2085" s="144"/>
      <c r="S2085" s="144"/>
      <c r="T2085" s="144"/>
    </row>
    <row r="2086" spans="7:20">
      <c r="G2086" s="144"/>
      <c r="H2086" s="144"/>
      <c r="I2086" s="144"/>
      <c r="J2086" s="144"/>
      <c r="K2086" s="144"/>
      <c r="L2086" s="144"/>
      <c r="M2086" s="144"/>
      <c r="N2086" s="144"/>
      <c r="O2086" s="144"/>
      <c r="S2086" s="144"/>
      <c r="T2086" s="144"/>
    </row>
    <row r="2087" spans="7:20">
      <c r="G2087" s="144"/>
      <c r="H2087" s="144"/>
      <c r="I2087" s="144"/>
      <c r="J2087" s="144"/>
      <c r="K2087" s="144"/>
      <c r="L2087" s="144"/>
      <c r="M2087" s="144"/>
      <c r="N2087" s="144"/>
      <c r="O2087" s="144"/>
      <c r="S2087" s="144"/>
      <c r="T2087" s="144"/>
    </row>
    <row r="2088" spans="7:20">
      <c r="G2088" s="144"/>
      <c r="H2088" s="144"/>
      <c r="I2088" s="144"/>
      <c r="J2088" s="144"/>
      <c r="K2088" s="144"/>
      <c r="L2088" s="144"/>
      <c r="M2088" s="144"/>
      <c r="N2088" s="144"/>
      <c r="O2088" s="144"/>
      <c r="S2088" s="144"/>
      <c r="T2088" s="144"/>
    </row>
    <row r="2089" spans="7:20">
      <c r="G2089" s="144"/>
      <c r="H2089" s="144"/>
      <c r="I2089" s="144"/>
      <c r="J2089" s="144"/>
      <c r="K2089" s="144"/>
      <c r="L2089" s="144"/>
      <c r="M2089" s="144"/>
      <c r="N2089" s="144"/>
      <c r="O2089" s="144"/>
      <c r="S2089" s="144"/>
      <c r="T2089" s="144"/>
    </row>
    <row r="2090" spans="7:20">
      <c r="G2090" s="144"/>
      <c r="H2090" s="144"/>
      <c r="I2090" s="144"/>
      <c r="J2090" s="144"/>
      <c r="K2090" s="144"/>
      <c r="L2090" s="144"/>
      <c r="M2090" s="144"/>
      <c r="N2090" s="144"/>
      <c r="O2090" s="144"/>
      <c r="S2090" s="144"/>
      <c r="T2090" s="144"/>
    </row>
    <row r="2091" spans="7:20">
      <c r="G2091" s="144"/>
      <c r="H2091" s="144"/>
      <c r="I2091" s="144"/>
      <c r="J2091" s="144"/>
      <c r="K2091" s="144"/>
      <c r="L2091" s="144"/>
      <c r="M2091" s="144"/>
      <c r="N2091" s="144"/>
      <c r="O2091" s="144"/>
      <c r="S2091" s="144"/>
      <c r="T2091" s="144"/>
    </row>
    <row r="2092" spans="7:20">
      <c r="G2092" s="144"/>
      <c r="H2092" s="144"/>
      <c r="I2092" s="144"/>
      <c r="J2092" s="144"/>
      <c r="K2092" s="144"/>
      <c r="L2092" s="144"/>
      <c r="M2092" s="144"/>
      <c r="N2092" s="144"/>
      <c r="O2092" s="144"/>
      <c r="S2092" s="144"/>
      <c r="T2092" s="144"/>
    </row>
    <row r="2093" spans="7:20">
      <c r="G2093" s="144"/>
      <c r="H2093" s="144"/>
      <c r="I2093" s="144"/>
      <c r="J2093" s="144"/>
      <c r="K2093" s="144"/>
      <c r="L2093" s="144"/>
      <c r="M2093" s="144"/>
      <c r="N2093" s="144"/>
      <c r="O2093" s="144"/>
      <c r="S2093" s="144"/>
      <c r="T2093" s="144"/>
    </row>
    <row r="2094" spans="7:20">
      <c r="G2094" s="144"/>
      <c r="H2094" s="144"/>
      <c r="I2094" s="144"/>
      <c r="J2094" s="144"/>
      <c r="K2094" s="144"/>
      <c r="L2094" s="144"/>
      <c r="M2094" s="144"/>
      <c r="N2094" s="144"/>
      <c r="O2094" s="144"/>
      <c r="S2094" s="144"/>
      <c r="T2094" s="144"/>
    </row>
    <row r="2095" spans="7:20">
      <c r="G2095" s="144"/>
      <c r="H2095" s="144"/>
      <c r="I2095" s="144"/>
      <c r="J2095" s="144"/>
      <c r="K2095" s="144"/>
      <c r="L2095" s="144"/>
      <c r="M2095" s="144"/>
      <c r="N2095" s="144"/>
      <c r="O2095" s="144"/>
      <c r="S2095" s="144"/>
      <c r="T2095" s="144"/>
    </row>
    <row r="2096" spans="7:20">
      <c r="G2096" s="144"/>
      <c r="H2096" s="144"/>
      <c r="I2096" s="144"/>
      <c r="J2096" s="144"/>
      <c r="K2096" s="144"/>
      <c r="L2096" s="144"/>
      <c r="M2096" s="144"/>
      <c r="N2096" s="144"/>
      <c r="O2096" s="144"/>
      <c r="S2096" s="144"/>
      <c r="T2096" s="144"/>
    </row>
    <row r="2097" spans="7:20">
      <c r="G2097" s="144"/>
      <c r="H2097" s="144"/>
      <c r="I2097" s="144"/>
      <c r="J2097" s="144"/>
      <c r="K2097" s="144"/>
      <c r="L2097" s="144"/>
      <c r="M2097" s="144"/>
      <c r="N2097" s="144"/>
      <c r="O2097" s="144"/>
      <c r="S2097" s="144"/>
      <c r="T2097" s="144"/>
    </row>
    <row r="2098" spans="7:20">
      <c r="G2098" s="144"/>
      <c r="H2098" s="144"/>
      <c r="I2098" s="144"/>
      <c r="J2098" s="144"/>
      <c r="K2098" s="144"/>
      <c r="L2098" s="144"/>
      <c r="M2098" s="144"/>
      <c r="N2098" s="144"/>
      <c r="O2098" s="144"/>
      <c r="S2098" s="144"/>
      <c r="T2098" s="144"/>
    </row>
    <row r="2099" spans="7:20">
      <c r="G2099" s="144"/>
      <c r="H2099" s="144"/>
      <c r="I2099" s="144"/>
      <c r="J2099" s="144"/>
      <c r="K2099" s="144"/>
      <c r="L2099" s="144"/>
      <c r="M2099" s="144"/>
      <c r="N2099" s="144"/>
      <c r="O2099" s="144"/>
      <c r="S2099" s="144"/>
      <c r="T2099" s="144"/>
    </row>
    <row r="2100" spans="7:20">
      <c r="G2100" s="144"/>
      <c r="H2100" s="144"/>
      <c r="I2100" s="144"/>
      <c r="J2100" s="144"/>
      <c r="K2100" s="144"/>
      <c r="L2100" s="144"/>
      <c r="M2100" s="144"/>
      <c r="N2100" s="144"/>
      <c r="O2100" s="144"/>
      <c r="S2100" s="144"/>
      <c r="T2100" s="144"/>
    </row>
    <row r="2101" spans="7:20">
      <c r="G2101" s="144"/>
      <c r="H2101" s="144"/>
      <c r="I2101" s="144"/>
      <c r="J2101" s="144"/>
      <c r="K2101" s="144"/>
      <c r="L2101" s="144"/>
      <c r="M2101" s="144"/>
      <c r="N2101" s="144"/>
      <c r="O2101" s="144"/>
      <c r="S2101" s="144"/>
      <c r="T2101" s="144"/>
    </row>
    <row r="2102" spans="7:20">
      <c r="G2102" s="144"/>
      <c r="H2102" s="144"/>
      <c r="I2102" s="144"/>
      <c r="J2102" s="144"/>
      <c r="K2102" s="144"/>
      <c r="L2102" s="144"/>
      <c r="M2102" s="144"/>
      <c r="N2102" s="144"/>
      <c r="O2102" s="144"/>
      <c r="S2102" s="144"/>
      <c r="T2102" s="144"/>
    </row>
    <row r="2103" spans="7:20">
      <c r="G2103" s="144"/>
      <c r="H2103" s="144"/>
      <c r="I2103" s="144"/>
      <c r="J2103" s="144"/>
      <c r="K2103" s="144"/>
      <c r="L2103" s="144"/>
      <c r="M2103" s="144"/>
      <c r="N2103" s="144"/>
      <c r="O2103" s="144"/>
      <c r="S2103" s="144"/>
      <c r="T2103" s="144"/>
    </row>
    <row r="2104" spans="7:20">
      <c r="G2104" s="144"/>
      <c r="H2104" s="144"/>
      <c r="I2104" s="144"/>
      <c r="J2104" s="144"/>
      <c r="K2104" s="144"/>
      <c r="L2104" s="144"/>
      <c r="M2104" s="144"/>
      <c r="N2104" s="144"/>
      <c r="O2104" s="144"/>
      <c r="S2104" s="144"/>
      <c r="T2104" s="144"/>
    </row>
    <row r="2105" spans="7:20">
      <c r="G2105" s="144"/>
      <c r="H2105" s="144"/>
      <c r="I2105" s="144"/>
      <c r="J2105" s="144"/>
      <c r="K2105" s="144"/>
      <c r="L2105" s="144"/>
      <c r="M2105" s="144"/>
      <c r="N2105" s="144"/>
      <c r="O2105" s="144"/>
      <c r="S2105" s="144"/>
      <c r="T2105" s="144"/>
    </row>
    <row r="2106" spans="7:20">
      <c r="G2106" s="144"/>
      <c r="H2106" s="144"/>
      <c r="I2106" s="144"/>
      <c r="J2106" s="144"/>
      <c r="K2106" s="144"/>
      <c r="L2106" s="144"/>
      <c r="M2106" s="144"/>
      <c r="N2106" s="144"/>
      <c r="O2106" s="144"/>
      <c r="S2106" s="144"/>
      <c r="T2106" s="144"/>
    </row>
    <row r="2107" spans="7:20">
      <c r="G2107" s="144"/>
      <c r="H2107" s="144"/>
      <c r="I2107" s="144"/>
      <c r="J2107" s="144"/>
      <c r="K2107" s="144"/>
      <c r="L2107" s="144"/>
      <c r="M2107" s="144"/>
      <c r="N2107" s="144"/>
      <c r="O2107" s="144"/>
      <c r="S2107" s="144"/>
      <c r="T2107" s="144"/>
    </row>
    <row r="2108" spans="7:20">
      <c r="G2108" s="144"/>
      <c r="H2108" s="144"/>
      <c r="I2108" s="144"/>
      <c r="J2108" s="144"/>
      <c r="K2108" s="144"/>
      <c r="L2108" s="144"/>
      <c r="M2108" s="144"/>
      <c r="N2108" s="144"/>
      <c r="O2108" s="144"/>
      <c r="S2108" s="144"/>
      <c r="T2108" s="144"/>
    </row>
    <row r="2109" spans="7:20">
      <c r="G2109" s="144"/>
      <c r="H2109" s="144"/>
      <c r="I2109" s="144"/>
      <c r="J2109" s="144"/>
      <c r="K2109" s="144"/>
      <c r="L2109" s="144"/>
      <c r="M2109" s="144"/>
      <c r="N2109" s="144"/>
      <c r="O2109" s="144"/>
      <c r="S2109" s="144"/>
      <c r="T2109" s="144"/>
    </row>
    <row r="2110" spans="7:20">
      <c r="G2110" s="144"/>
      <c r="H2110" s="144"/>
      <c r="I2110" s="144"/>
      <c r="J2110" s="144"/>
      <c r="K2110" s="144"/>
      <c r="L2110" s="144"/>
      <c r="M2110" s="144"/>
      <c r="N2110" s="144"/>
      <c r="O2110" s="144"/>
      <c r="S2110" s="144"/>
      <c r="T2110" s="144"/>
    </row>
    <row r="2111" spans="7:20">
      <c r="G2111" s="144"/>
      <c r="H2111" s="144"/>
      <c r="I2111" s="144"/>
      <c r="J2111" s="144"/>
      <c r="K2111" s="144"/>
      <c r="L2111" s="144"/>
      <c r="M2111" s="144"/>
      <c r="N2111" s="144"/>
      <c r="O2111" s="144"/>
      <c r="S2111" s="144"/>
      <c r="T2111" s="144"/>
    </row>
    <row r="2112" spans="7:20">
      <c r="G2112" s="144"/>
      <c r="H2112" s="144"/>
      <c r="I2112" s="144"/>
      <c r="J2112" s="144"/>
      <c r="K2112" s="144"/>
      <c r="L2112" s="144"/>
      <c r="M2112" s="144"/>
      <c r="N2112" s="144"/>
      <c r="O2112" s="144"/>
      <c r="S2112" s="144"/>
      <c r="T2112" s="144"/>
    </row>
    <row r="2113" spans="7:20">
      <c r="G2113" s="144"/>
      <c r="H2113" s="144"/>
      <c r="I2113" s="144"/>
      <c r="J2113" s="144"/>
      <c r="K2113" s="144"/>
      <c r="L2113" s="144"/>
      <c r="M2113" s="144"/>
      <c r="N2113" s="144"/>
      <c r="O2113" s="144"/>
      <c r="S2113" s="144"/>
      <c r="T2113" s="144"/>
    </row>
    <row r="2114" spans="7:20">
      <c r="G2114" s="144"/>
      <c r="H2114" s="144"/>
      <c r="I2114" s="144"/>
      <c r="J2114" s="144"/>
      <c r="K2114" s="144"/>
      <c r="L2114" s="144"/>
      <c r="M2114" s="144"/>
      <c r="N2114" s="144"/>
      <c r="O2114" s="144"/>
      <c r="S2114" s="144"/>
      <c r="T2114" s="144"/>
    </row>
    <row r="2115" spans="7:20">
      <c r="G2115" s="144"/>
      <c r="H2115" s="144"/>
      <c r="I2115" s="144"/>
      <c r="J2115" s="144"/>
      <c r="K2115" s="144"/>
      <c r="L2115" s="144"/>
      <c r="M2115" s="144"/>
      <c r="N2115" s="144"/>
      <c r="O2115" s="144"/>
      <c r="S2115" s="144"/>
      <c r="T2115" s="144"/>
    </row>
    <row r="2116" spans="7:20">
      <c r="G2116" s="144"/>
      <c r="H2116" s="144"/>
      <c r="I2116" s="144"/>
      <c r="J2116" s="144"/>
      <c r="K2116" s="144"/>
      <c r="L2116" s="144"/>
      <c r="M2116" s="144"/>
      <c r="N2116" s="144"/>
      <c r="O2116" s="144"/>
      <c r="S2116" s="144"/>
      <c r="T2116" s="144"/>
    </row>
    <row r="2117" spans="7:20">
      <c r="G2117" s="144"/>
      <c r="H2117" s="144"/>
      <c r="I2117" s="144"/>
      <c r="J2117" s="144"/>
      <c r="K2117" s="144"/>
      <c r="L2117" s="144"/>
      <c r="M2117" s="144"/>
      <c r="N2117" s="144"/>
      <c r="O2117" s="144"/>
      <c r="S2117" s="144"/>
      <c r="T2117" s="144"/>
    </row>
    <row r="2118" spans="7:20">
      <c r="G2118" s="144"/>
      <c r="H2118" s="144"/>
      <c r="I2118" s="144"/>
      <c r="J2118" s="144"/>
      <c r="K2118" s="144"/>
      <c r="L2118" s="144"/>
      <c r="M2118" s="144"/>
      <c r="N2118" s="144"/>
      <c r="O2118" s="144"/>
      <c r="S2118" s="144"/>
      <c r="T2118" s="144"/>
    </row>
    <row r="2119" spans="7:20">
      <c r="G2119" s="144"/>
      <c r="H2119" s="144"/>
      <c r="I2119" s="144"/>
      <c r="J2119" s="144"/>
      <c r="K2119" s="144"/>
      <c r="L2119" s="144"/>
      <c r="M2119" s="144"/>
      <c r="N2119" s="144"/>
      <c r="O2119" s="144"/>
      <c r="S2119" s="144"/>
      <c r="T2119" s="144"/>
    </row>
    <row r="2120" spans="7:20">
      <c r="G2120" s="144"/>
      <c r="H2120" s="144"/>
      <c r="I2120" s="144"/>
      <c r="J2120" s="144"/>
      <c r="K2120" s="144"/>
      <c r="L2120" s="144"/>
      <c r="M2120" s="144"/>
      <c r="N2120" s="144"/>
      <c r="O2120" s="144"/>
      <c r="S2120" s="144"/>
      <c r="T2120" s="144"/>
    </row>
    <row r="2121" spans="7:20">
      <c r="G2121" s="144"/>
      <c r="H2121" s="144"/>
      <c r="I2121" s="144"/>
      <c r="J2121" s="144"/>
      <c r="K2121" s="144"/>
      <c r="L2121" s="144"/>
      <c r="M2121" s="144"/>
      <c r="N2121" s="144"/>
      <c r="O2121" s="144"/>
      <c r="S2121" s="144"/>
      <c r="T2121" s="144"/>
    </row>
    <row r="2122" spans="7:20">
      <c r="G2122" s="144"/>
      <c r="H2122" s="144"/>
      <c r="I2122" s="144"/>
      <c r="J2122" s="144"/>
      <c r="K2122" s="144"/>
      <c r="L2122" s="144"/>
      <c r="M2122" s="144"/>
      <c r="N2122" s="144"/>
      <c r="O2122" s="144"/>
      <c r="S2122" s="144"/>
      <c r="T2122" s="144"/>
    </row>
    <row r="2123" spans="7:20">
      <c r="G2123" s="144"/>
      <c r="H2123" s="144"/>
      <c r="I2123" s="144"/>
      <c r="J2123" s="144"/>
      <c r="K2123" s="144"/>
      <c r="L2123" s="144"/>
      <c r="M2123" s="144"/>
      <c r="N2123" s="144"/>
      <c r="O2123" s="144"/>
      <c r="S2123" s="144"/>
      <c r="T2123" s="144"/>
    </row>
    <row r="2124" spans="7:20">
      <c r="G2124" s="144"/>
      <c r="H2124" s="144"/>
      <c r="I2124" s="144"/>
      <c r="J2124" s="144"/>
      <c r="K2124" s="144"/>
      <c r="L2124" s="144"/>
      <c r="M2124" s="144"/>
      <c r="N2124" s="144"/>
      <c r="O2124" s="144"/>
      <c r="S2124" s="144"/>
      <c r="T2124" s="144"/>
    </row>
    <row r="2125" spans="7:20">
      <c r="G2125" s="144"/>
      <c r="H2125" s="144"/>
      <c r="I2125" s="144"/>
      <c r="J2125" s="144"/>
      <c r="K2125" s="144"/>
      <c r="L2125" s="144"/>
      <c r="M2125" s="144"/>
      <c r="N2125" s="144"/>
      <c r="O2125" s="144"/>
      <c r="S2125" s="144"/>
      <c r="T2125" s="144"/>
    </row>
    <row r="2126" spans="7:20">
      <c r="G2126" s="144"/>
      <c r="H2126" s="144"/>
      <c r="I2126" s="144"/>
      <c r="J2126" s="144"/>
      <c r="K2126" s="144"/>
      <c r="L2126" s="144"/>
      <c r="M2126" s="144"/>
      <c r="N2126" s="144"/>
      <c r="O2126" s="144"/>
      <c r="S2126" s="144"/>
      <c r="T2126" s="144"/>
    </row>
    <row r="2127" spans="7:20">
      <c r="G2127" s="144"/>
      <c r="H2127" s="144"/>
      <c r="I2127" s="144"/>
      <c r="J2127" s="144"/>
      <c r="K2127" s="144"/>
      <c r="L2127" s="144"/>
      <c r="M2127" s="144"/>
      <c r="N2127" s="144"/>
      <c r="O2127" s="144"/>
      <c r="S2127" s="144"/>
      <c r="T2127" s="144"/>
    </row>
    <row r="2128" spans="7:20">
      <c r="G2128" s="144"/>
      <c r="H2128" s="144"/>
      <c r="I2128" s="144"/>
      <c r="J2128" s="144"/>
      <c r="K2128" s="144"/>
      <c r="L2128" s="144"/>
      <c r="M2128" s="144"/>
      <c r="N2128" s="144"/>
      <c r="O2128" s="144"/>
      <c r="S2128" s="144"/>
      <c r="T2128" s="144"/>
    </row>
    <row r="2129" spans="7:20">
      <c r="G2129" s="144"/>
      <c r="H2129" s="144"/>
      <c r="I2129" s="144"/>
      <c r="J2129" s="144"/>
      <c r="K2129" s="144"/>
      <c r="L2129" s="144"/>
      <c r="M2129" s="144"/>
      <c r="N2129" s="144"/>
      <c r="O2129" s="144"/>
      <c r="S2129" s="144"/>
      <c r="T2129" s="144"/>
    </row>
    <row r="2130" spans="7:20">
      <c r="G2130" s="144"/>
      <c r="H2130" s="144"/>
      <c r="I2130" s="144"/>
      <c r="J2130" s="144"/>
      <c r="K2130" s="144"/>
      <c r="L2130" s="144"/>
      <c r="M2130" s="144"/>
      <c r="N2130" s="144"/>
      <c r="O2130" s="144"/>
      <c r="S2130" s="144"/>
      <c r="T2130" s="144"/>
    </row>
    <row r="2131" spans="7:20">
      <c r="G2131" s="144"/>
      <c r="H2131" s="144"/>
      <c r="I2131" s="144"/>
      <c r="J2131" s="144"/>
      <c r="K2131" s="144"/>
      <c r="L2131" s="144"/>
      <c r="M2131" s="144"/>
      <c r="N2131" s="144"/>
      <c r="O2131" s="144"/>
      <c r="S2131" s="144"/>
      <c r="T2131" s="144"/>
    </row>
    <row r="2132" spans="7:20">
      <c r="G2132" s="144"/>
      <c r="H2132" s="144"/>
      <c r="I2132" s="144"/>
      <c r="J2132" s="144"/>
      <c r="K2132" s="144"/>
      <c r="L2132" s="144"/>
      <c r="M2132" s="144"/>
      <c r="N2132" s="144"/>
      <c r="O2132" s="144"/>
      <c r="S2132" s="144"/>
      <c r="T2132" s="144"/>
    </row>
    <row r="2133" spans="7:20">
      <c r="G2133" s="144"/>
      <c r="H2133" s="144"/>
      <c r="I2133" s="144"/>
      <c r="J2133" s="144"/>
      <c r="K2133" s="144"/>
      <c r="L2133" s="144"/>
      <c r="M2133" s="144"/>
      <c r="N2133" s="144"/>
      <c r="O2133" s="144"/>
      <c r="S2133" s="144"/>
      <c r="T2133" s="144"/>
    </row>
    <row r="2134" spans="7:20">
      <c r="G2134" s="144"/>
      <c r="H2134" s="144"/>
      <c r="I2134" s="144"/>
      <c r="J2134" s="144"/>
      <c r="K2134" s="144"/>
      <c r="L2134" s="144"/>
      <c r="M2134" s="144"/>
      <c r="N2134" s="144"/>
      <c r="O2134" s="144"/>
      <c r="S2134" s="144"/>
      <c r="T2134" s="144"/>
    </row>
    <row r="2135" spans="7:20">
      <c r="G2135" s="144"/>
      <c r="H2135" s="144"/>
      <c r="I2135" s="144"/>
      <c r="J2135" s="144"/>
      <c r="K2135" s="144"/>
      <c r="L2135" s="144"/>
      <c r="M2135" s="144"/>
      <c r="N2135" s="144"/>
      <c r="O2135" s="144"/>
      <c r="S2135" s="144"/>
      <c r="T2135" s="144"/>
    </row>
    <row r="2136" spans="7:20">
      <c r="G2136" s="144"/>
      <c r="H2136" s="144"/>
      <c r="I2136" s="144"/>
      <c r="J2136" s="144"/>
      <c r="K2136" s="144"/>
      <c r="L2136" s="144"/>
      <c r="M2136" s="144"/>
      <c r="N2136" s="144"/>
      <c r="O2136" s="144"/>
      <c r="S2136" s="144"/>
      <c r="T2136" s="144"/>
    </row>
    <row r="2137" spans="7:20">
      <c r="G2137" s="144"/>
      <c r="H2137" s="144"/>
      <c r="I2137" s="144"/>
      <c r="J2137" s="144"/>
      <c r="K2137" s="144"/>
      <c r="L2137" s="144"/>
      <c r="M2137" s="144"/>
      <c r="N2137" s="144"/>
      <c r="O2137" s="144"/>
      <c r="S2137" s="144"/>
      <c r="T2137" s="144"/>
    </row>
    <row r="2138" spans="7:20">
      <c r="G2138" s="144"/>
      <c r="H2138" s="144"/>
      <c r="I2138" s="144"/>
      <c r="J2138" s="144"/>
      <c r="K2138" s="144"/>
      <c r="L2138" s="144"/>
      <c r="M2138" s="144"/>
      <c r="N2138" s="144"/>
      <c r="O2138" s="144"/>
      <c r="S2138" s="144"/>
      <c r="T2138" s="144"/>
    </row>
    <row r="2139" spans="7:20">
      <c r="G2139" s="144"/>
      <c r="H2139" s="144"/>
      <c r="I2139" s="144"/>
      <c r="J2139" s="144"/>
      <c r="K2139" s="144"/>
      <c r="L2139" s="144"/>
      <c r="M2139" s="144"/>
      <c r="N2139" s="144"/>
      <c r="O2139" s="144"/>
      <c r="S2139" s="144"/>
      <c r="T2139" s="144"/>
    </row>
    <row r="2140" spans="7:20">
      <c r="G2140" s="144"/>
      <c r="H2140" s="144"/>
      <c r="I2140" s="144"/>
      <c r="J2140" s="144"/>
      <c r="K2140" s="144"/>
      <c r="L2140" s="144"/>
      <c r="M2140" s="144"/>
      <c r="N2140" s="144"/>
      <c r="O2140" s="144"/>
      <c r="S2140" s="144"/>
      <c r="T2140" s="144"/>
    </row>
    <row r="2141" spans="7:20">
      <c r="G2141" s="144"/>
      <c r="H2141" s="144"/>
      <c r="I2141" s="144"/>
      <c r="J2141" s="144"/>
      <c r="K2141" s="144"/>
      <c r="L2141" s="144"/>
      <c r="M2141" s="144"/>
      <c r="N2141" s="144"/>
      <c r="O2141" s="144"/>
      <c r="S2141" s="144"/>
      <c r="T2141" s="144"/>
    </row>
    <row r="2142" spans="7:20">
      <c r="G2142" s="144"/>
      <c r="H2142" s="144"/>
      <c r="I2142" s="144"/>
      <c r="J2142" s="144"/>
      <c r="K2142" s="144"/>
      <c r="L2142" s="144"/>
      <c r="M2142" s="144"/>
      <c r="N2142" s="144"/>
      <c r="O2142" s="144"/>
      <c r="S2142" s="144"/>
      <c r="T2142" s="144"/>
    </row>
    <row r="2143" spans="7:20">
      <c r="G2143" s="144"/>
      <c r="H2143" s="144"/>
      <c r="I2143" s="144"/>
      <c r="J2143" s="144"/>
      <c r="K2143" s="144"/>
      <c r="L2143" s="144"/>
      <c r="M2143" s="144"/>
      <c r="N2143" s="144"/>
      <c r="O2143" s="144"/>
      <c r="S2143" s="144"/>
      <c r="T2143" s="144"/>
    </row>
    <row r="2144" spans="7:20">
      <c r="G2144" s="144"/>
      <c r="H2144" s="144"/>
      <c r="I2144" s="144"/>
      <c r="J2144" s="144"/>
      <c r="K2144" s="144"/>
      <c r="L2144" s="144"/>
      <c r="M2144" s="144"/>
      <c r="N2144" s="144"/>
      <c r="O2144" s="144"/>
      <c r="S2144" s="144"/>
      <c r="T2144" s="144"/>
    </row>
    <row r="2145" spans="7:20">
      <c r="G2145" s="144"/>
      <c r="H2145" s="144"/>
      <c r="I2145" s="144"/>
      <c r="J2145" s="144"/>
      <c r="K2145" s="144"/>
      <c r="L2145" s="144"/>
      <c r="M2145" s="144"/>
      <c r="N2145" s="144"/>
      <c r="O2145" s="144"/>
      <c r="S2145" s="144"/>
      <c r="T2145" s="144"/>
    </row>
    <row r="2146" spans="7:20">
      <c r="G2146" s="144"/>
      <c r="H2146" s="144"/>
      <c r="I2146" s="144"/>
      <c r="J2146" s="144"/>
      <c r="K2146" s="144"/>
      <c r="L2146" s="144"/>
      <c r="M2146" s="144"/>
      <c r="N2146" s="144"/>
      <c r="O2146" s="144"/>
      <c r="S2146" s="144"/>
      <c r="T2146" s="144"/>
    </row>
    <row r="2147" spans="7:20">
      <c r="G2147" s="144"/>
      <c r="H2147" s="144"/>
      <c r="I2147" s="144"/>
      <c r="J2147" s="144"/>
      <c r="K2147" s="144"/>
      <c r="L2147" s="144"/>
      <c r="M2147" s="144"/>
      <c r="N2147" s="144"/>
      <c r="O2147" s="144"/>
      <c r="S2147" s="144"/>
      <c r="T2147" s="144"/>
    </row>
    <row r="2148" spans="7:20">
      <c r="G2148" s="144"/>
      <c r="H2148" s="144"/>
      <c r="I2148" s="144"/>
      <c r="J2148" s="144"/>
      <c r="K2148" s="144"/>
      <c r="L2148" s="144"/>
      <c r="M2148" s="144"/>
      <c r="N2148" s="144"/>
      <c r="O2148" s="144"/>
      <c r="S2148" s="144"/>
      <c r="T2148" s="144"/>
    </row>
    <row r="2149" spans="7:20">
      <c r="G2149" s="144"/>
      <c r="H2149" s="144"/>
      <c r="I2149" s="144"/>
      <c r="J2149" s="144"/>
      <c r="K2149" s="144"/>
      <c r="L2149" s="144"/>
      <c r="M2149" s="144"/>
      <c r="N2149" s="144"/>
      <c r="O2149" s="144"/>
      <c r="S2149" s="144"/>
      <c r="T2149" s="144"/>
    </row>
    <row r="2150" spans="7:20">
      <c r="G2150" s="144"/>
      <c r="H2150" s="144"/>
      <c r="I2150" s="144"/>
      <c r="J2150" s="144"/>
      <c r="K2150" s="144"/>
      <c r="L2150" s="144"/>
      <c r="M2150" s="144"/>
      <c r="N2150" s="144"/>
      <c r="O2150" s="144"/>
      <c r="S2150" s="144"/>
      <c r="T2150" s="144"/>
    </row>
    <row r="2151" spans="7:20">
      <c r="G2151" s="144"/>
      <c r="H2151" s="144"/>
      <c r="I2151" s="144"/>
      <c r="J2151" s="144"/>
      <c r="K2151" s="144"/>
      <c r="L2151" s="144"/>
      <c r="M2151" s="144"/>
      <c r="N2151" s="144"/>
      <c r="O2151" s="144"/>
      <c r="S2151" s="144"/>
      <c r="T2151" s="144"/>
    </row>
    <row r="2152" spans="7:20">
      <c r="G2152" s="144"/>
      <c r="H2152" s="144"/>
      <c r="I2152" s="144"/>
      <c r="J2152" s="144"/>
      <c r="K2152" s="144"/>
      <c r="L2152" s="144"/>
      <c r="M2152" s="144"/>
      <c r="N2152" s="144"/>
      <c r="O2152" s="144"/>
      <c r="S2152" s="144"/>
      <c r="T2152" s="144"/>
    </row>
    <row r="2153" spans="7:20">
      <c r="G2153" s="144"/>
      <c r="H2153" s="144"/>
      <c r="I2153" s="144"/>
      <c r="J2153" s="144"/>
      <c r="K2153" s="144"/>
      <c r="L2153" s="144"/>
      <c r="M2153" s="144"/>
      <c r="N2153" s="144"/>
      <c r="O2153" s="144"/>
      <c r="S2153" s="144"/>
      <c r="T2153" s="144"/>
    </row>
    <row r="2154" spans="7:20">
      <c r="G2154" s="144"/>
      <c r="H2154" s="144"/>
      <c r="I2154" s="144"/>
      <c r="J2154" s="144"/>
      <c r="K2154" s="144"/>
      <c r="L2154" s="144"/>
      <c r="M2154" s="144"/>
      <c r="N2154" s="144"/>
      <c r="O2154" s="144"/>
      <c r="S2154" s="144"/>
      <c r="T2154" s="144"/>
    </row>
    <row r="2155" spans="7:20">
      <c r="G2155" s="144"/>
      <c r="H2155" s="144"/>
      <c r="I2155" s="144"/>
      <c r="J2155" s="144"/>
      <c r="K2155" s="144"/>
      <c r="L2155" s="144"/>
      <c r="M2155" s="144"/>
      <c r="N2155" s="144"/>
      <c r="O2155" s="144"/>
      <c r="S2155" s="144"/>
      <c r="T2155" s="144"/>
    </row>
    <row r="2156" spans="7:20">
      <c r="G2156" s="144"/>
      <c r="H2156" s="144"/>
      <c r="I2156" s="144"/>
      <c r="J2156" s="144"/>
      <c r="K2156" s="144"/>
      <c r="L2156" s="144"/>
      <c r="M2156" s="144"/>
      <c r="N2156" s="144"/>
      <c r="O2156" s="144"/>
      <c r="S2156" s="144"/>
      <c r="T2156" s="144"/>
    </row>
    <row r="2157" spans="7:20">
      <c r="G2157" s="144"/>
      <c r="H2157" s="144"/>
      <c r="I2157" s="144"/>
      <c r="J2157" s="144"/>
      <c r="K2157" s="144"/>
      <c r="L2157" s="144"/>
      <c r="M2157" s="144"/>
      <c r="N2157" s="144"/>
      <c r="O2157" s="144"/>
      <c r="S2157" s="144"/>
      <c r="T2157" s="144"/>
    </row>
    <row r="2158" spans="7:20">
      <c r="G2158" s="144"/>
      <c r="H2158" s="144"/>
      <c r="I2158" s="144"/>
      <c r="J2158" s="144"/>
      <c r="K2158" s="144"/>
      <c r="L2158" s="144"/>
      <c r="M2158" s="144"/>
      <c r="N2158" s="144"/>
      <c r="O2158" s="144"/>
      <c r="S2158" s="144"/>
      <c r="T2158" s="144"/>
    </row>
    <row r="2159" spans="7:20">
      <c r="G2159" s="144"/>
      <c r="H2159" s="144"/>
      <c r="I2159" s="144"/>
      <c r="J2159" s="144"/>
      <c r="K2159" s="144"/>
      <c r="L2159" s="144"/>
      <c r="M2159" s="144"/>
      <c r="N2159" s="144"/>
      <c r="O2159" s="144"/>
      <c r="S2159" s="144"/>
      <c r="T2159" s="144"/>
    </row>
    <row r="2160" spans="7:20">
      <c r="G2160" s="144"/>
      <c r="H2160" s="144"/>
      <c r="I2160" s="144"/>
      <c r="J2160" s="144"/>
      <c r="K2160" s="144"/>
      <c r="L2160" s="144"/>
      <c r="M2160" s="144"/>
      <c r="N2160" s="144"/>
      <c r="O2160" s="144"/>
      <c r="S2160" s="144"/>
      <c r="T2160" s="144"/>
    </row>
    <row r="2161" spans="7:20">
      <c r="G2161" s="144"/>
      <c r="H2161" s="144"/>
      <c r="I2161" s="144"/>
      <c r="J2161" s="144"/>
      <c r="K2161" s="144"/>
      <c r="L2161" s="144"/>
      <c r="M2161" s="144"/>
      <c r="N2161" s="144"/>
      <c r="O2161" s="144"/>
      <c r="S2161" s="144"/>
      <c r="T2161" s="144"/>
    </row>
    <row r="2162" spans="7:20">
      <c r="G2162" s="144"/>
      <c r="H2162" s="144"/>
      <c r="I2162" s="144"/>
      <c r="J2162" s="144"/>
      <c r="K2162" s="144"/>
      <c r="L2162" s="144"/>
      <c r="M2162" s="144"/>
      <c r="N2162" s="144"/>
      <c r="O2162" s="144"/>
      <c r="S2162" s="144"/>
      <c r="T2162" s="144"/>
    </row>
    <row r="2163" spans="7:20">
      <c r="G2163" s="144"/>
      <c r="H2163" s="144"/>
      <c r="I2163" s="144"/>
      <c r="J2163" s="144"/>
      <c r="K2163" s="144"/>
      <c r="L2163" s="144"/>
      <c r="M2163" s="144"/>
      <c r="N2163" s="144"/>
      <c r="O2163" s="144"/>
      <c r="S2163" s="144"/>
      <c r="T2163" s="144"/>
    </row>
    <row r="2164" spans="7:20">
      <c r="G2164" s="144"/>
      <c r="H2164" s="144"/>
      <c r="I2164" s="144"/>
      <c r="J2164" s="144"/>
      <c r="K2164" s="144"/>
      <c r="L2164" s="144"/>
      <c r="M2164" s="144"/>
      <c r="N2164" s="144"/>
      <c r="O2164" s="144"/>
      <c r="S2164" s="144"/>
      <c r="T2164" s="144"/>
    </row>
    <row r="2165" spans="7:20">
      <c r="G2165" s="144"/>
      <c r="H2165" s="144"/>
      <c r="I2165" s="144"/>
      <c r="J2165" s="144"/>
      <c r="K2165" s="144"/>
      <c r="L2165" s="144"/>
      <c r="M2165" s="144"/>
      <c r="N2165" s="144"/>
      <c r="O2165" s="144"/>
      <c r="S2165" s="144"/>
      <c r="T2165" s="144"/>
    </row>
    <row r="2166" spans="7:20">
      <c r="G2166" s="144"/>
      <c r="H2166" s="144"/>
      <c r="I2166" s="144"/>
      <c r="J2166" s="144"/>
      <c r="K2166" s="144"/>
      <c r="L2166" s="144"/>
      <c r="M2166" s="144"/>
      <c r="N2166" s="144"/>
      <c r="O2166" s="144"/>
      <c r="S2166" s="144"/>
      <c r="T2166" s="144"/>
    </row>
    <row r="2167" spans="7:20">
      <c r="G2167" s="144"/>
      <c r="H2167" s="144"/>
      <c r="I2167" s="144"/>
      <c r="J2167" s="144"/>
      <c r="K2167" s="144"/>
      <c r="L2167" s="144"/>
      <c r="M2167" s="144"/>
      <c r="N2167" s="144"/>
      <c r="O2167" s="144"/>
      <c r="S2167" s="144"/>
      <c r="T2167" s="144"/>
    </row>
    <row r="2168" spans="7:20">
      <c r="G2168" s="144"/>
      <c r="H2168" s="144"/>
      <c r="I2168" s="144"/>
      <c r="J2168" s="144"/>
      <c r="K2168" s="144"/>
      <c r="L2168" s="144"/>
      <c r="M2168" s="144"/>
      <c r="N2168" s="144"/>
      <c r="O2168" s="144"/>
      <c r="S2168" s="144"/>
      <c r="T2168" s="144"/>
    </row>
    <row r="2169" spans="7:20">
      <c r="G2169" s="144"/>
      <c r="H2169" s="144"/>
      <c r="I2169" s="144"/>
      <c r="J2169" s="144"/>
      <c r="K2169" s="144"/>
      <c r="L2169" s="144"/>
      <c r="M2169" s="144"/>
      <c r="N2169" s="144"/>
      <c r="O2169" s="144"/>
      <c r="S2169" s="144"/>
      <c r="T2169" s="144"/>
    </row>
    <row r="2170" spans="7:20">
      <c r="G2170" s="144"/>
      <c r="H2170" s="144"/>
      <c r="I2170" s="144"/>
      <c r="J2170" s="144"/>
      <c r="K2170" s="144"/>
      <c r="L2170" s="144"/>
      <c r="M2170" s="144"/>
      <c r="N2170" s="144"/>
      <c r="O2170" s="144"/>
      <c r="S2170" s="144"/>
      <c r="T2170" s="144"/>
    </row>
    <row r="2171" spans="7:20">
      <c r="G2171" s="144"/>
      <c r="H2171" s="144"/>
      <c r="I2171" s="144"/>
      <c r="J2171" s="144"/>
      <c r="K2171" s="144"/>
      <c r="L2171" s="144"/>
      <c r="M2171" s="144"/>
      <c r="N2171" s="144"/>
      <c r="O2171" s="144"/>
      <c r="S2171" s="144"/>
      <c r="T2171" s="144"/>
    </row>
    <row r="2172" spans="7:20">
      <c r="G2172" s="144"/>
      <c r="H2172" s="144"/>
      <c r="I2172" s="144"/>
      <c r="J2172" s="144"/>
      <c r="K2172" s="144"/>
      <c r="L2172" s="144"/>
      <c r="M2172" s="144"/>
      <c r="N2172" s="144"/>
      <c r="O2172" s="144"/>
      <c r="S2172" s="144"/>
      <c r="T2172" s="144"/>
    </row>
    <row r="2173" spans="7:20">
      <c r="G2173" s="144"/>
      <c r="H2173" s="144"/>
      <c r="I2173" s="144"/>
      <c r="J2173" s="144"/>
      <c r="K2173" s="144"/>
      <c r="L2173" s="144"/>
      <c r="M2173" s="144"/>
      <c r="N2173" s="144"/>
      <c r="O2173" s="144"/>
      <c r="S2173" s="144"/>
      <c r="T2173" s="144"/>
    </row>
    <row r="2174" spans="7:20">
      <c r="G2174" s="144"/>
      <c r="H2174" s="144"/>
      <c r="I2174" s="144"/>
      <c r="J2174" s="144"/>
      <c r="K2174" s="144"/>
      <c r="L2174" s="144"/>
      <c r="M2174" s="144"/>
      <c r="N2174" s="144"/>
      <c r="O2174" s="144"/>
      <c r="S2174" s="144"/>
      <c r="T2174" s="144"/>
    </row>
    <row r="2175" spans="7:20">
      <c r="G2175" s="144"/>
      <c r="H2175" s="144"/>
      <c r="I2175" s="144"/>
      <c r="J2175" s="144"/>
      <c r="K2175" s="144"/>
      <c r="L2175" s="144"/>
      <c r="M2175" s="144"/>
      <c r="N2175" s="144"/>
      <c r="O2175" s="144"/>
      <c r="S2175" s="144"/>
      <c r="T2175" s="144"/>
    </row>
    <row r="2176" spans="7:20">
      <c r="G2176" s="144"/>
      <c r="H2176" s="144"/>
      <c r="I2176" s="144"/>
      <c r="J2176" s="144"/>
      <c r="K2176" s="144"/>
      <c r="L2176" s="144"/>
      <c r="M2176" s="144"/>
      <c r="N2176" s="144"/>
      <c r="O2176" s="144"/>
      <c r="S2176" s="144"/>
      <c r="T2176" s="144"/>
    </row>
    <row r="2177" spans="7:20">
      <c r="G2177" s="144"/>
      <c r="H2177" s="144"/>
      <c r="I2177" s="144"/>
      <c r="J2177" s="144"/>
      <c r="K2177" s="144"/>
      <c r="L2177" s="144"/>
      <c r="M2177" s="144"/>
      <c r="N2177" s="144"/>
      <c r="O2177" s="144"/>
      <c r="S2177" s="144"/>
      <c r="T2177" s="144"/>
    </row>
    <row r="2178" spans="7:20">
      <c r="G2178" s="144"/>
      <c r="H2178" s="144"/>
      <c r="I2178" s="144"/>
      <c r="J2178" s="144"/>
      <c r="K2178" s="144"/>
      <c r="L2178" s="144"/>
      <c r="M2178" s="144"/>
      <c r="N2178" s="144"/>
      <c r="O2178" s="144"/>
      <c r="S2178" s="144"/>
      <c r="T2178" s="144"/>
    </row>
    <row r="2179" spans="7:20">
      <c r="G2179" s="144"/>
      <c r="H2179" s="144"/>
      <c r="I2179" s="144"/>
      <c r="J2179" s="144"/>
      <c r="K2179" s="144"/>
      <c r="L2179" s="144"/>
      <c r="M2179" s="144"/>
      <c r="N2179" s="144"/>
      <c r="O2179" s="144"/>
      <c r="S2179" s="144"/>
      <c r="T2179" s="144"/>
    </row>
    <row r="2180" spans="7:20">
      <c r="G2180" s="144"/>
      <c r="H2180" s="144"/>
      <c r="I2180" s="144"/>
      <c r="J2180" s="144"/>
      <c r="K2180" s="144"/>
      <c r="L2180" s="144"/>
      <c r="M2180" s="144"/>
      <c r="N2180" s="144"/>
      <c r="O2180" s="144"/>
      <c r="S2180" s="144"/>
      <c r="T2180" s="144"/>
    </row>
    <row r="2181" spans="7:20">
      <c r="G2181" s="144"/>
      <c r="H2181" s="144"/>
      <c r="I2181" s="144"/>
      <c r="J2181" s="144"/>
      <c r="K2181" s="144"/>
      <c r="L2181" s="144"/>
      <c r="M2181" s="144"/>
      <c r="N2181" s="144"/>
      <c r="O2181" s="144"/>
      <c r="S2181" s="144"/>
      <c r="T2181" s="144"/>
    </row>
    <row r="2182" spans="7:20">
      <c r="G2182" s="144"/>
      <c r="H2182" s="144"/>
      <c r="I2182" s="144"/>
      <c r="J2182" s="144"/>
      <c r="K2182" s="144"/>
      <c r="L2182" s="144"/>
      <c r="M2182" s="144"/>
      <c r="N2182" s="144"/>
      <c r="O2182" s="144"/>
      <c r="S2182" s="144"/>
      <c r="T2182" s="144"/>
    </row>
    <row r="2183" spans="7:20">
      <c r="G2183" s="144"/>
      <c r="H2183" s="144"/>
      <c r="I2183" s="144"/>
      <c r="J2183" s="144"/>
      <c r="K2183" s="144"/>
      <c r="L2183" s="144"/>
      <c r="M2183" s="144"/>
      <c r="N2183" s="144"/>
      <c r="O2183" s="144"/>
      <c r="S2183" s="144"/>
      <c r="T2183" s="144"/>
    </row>
    <row r="2184" spans="7:20">
      <c r="G2184" s="144"/>
      <c r="H2184" s="144"/>
      <c r="I2184" s="144"/>
      <c r="J2184" s="144"/>
      <c r="K2184" s="144"/>
      <c r="L2184" s="144"/>
      <c r="M2184" s="144"/>
      <c r="N2184" s="144"/>
      <c r="O2184" s="144"/>
      <c r="S2184" s="144"/>
      <c r="T2184" s="144"/>
    </row>
    <row r="2185" spans="7:20">
      <c r="G2185" s="144"/>
      <c r="H2185" s="144"/>
      <c r="I2185" s="144"/>
      <c r="J2185" s="144"/>
      <c r="K2185" s="144"/>
      <c r="L2185" s="144"/>
      <c r="M2185" s="144"/>
      <c r="N2185" s="144"/>
      <c r="O2185" s="144"/>
      <c r="S2185" s="144"/>
      <c r="T2185" s="144"/>
    </row>
    <row r="2186" spans="7:20">
      <c r="G2186" s="144"/>
      <c r="H2186" s="144"/>
      <c r="I2186" s="144"/>
      <c r="J2186" s="144"/>
      <c r="K2186" s="144"/>
      <c r="L2186" s="144"/>
      <c r="M2186" s="144"/>
      <c r="N2186" s="144"/>
      <c r="O2186" s="144"/>
      <c r="S2186" s="144"/>
      <c r="T2186" s="144"/>
    </row>
    <row r="2187" spans="7:20">
      <c r="G2187" s="144"/>
      <c r="H2187" s="144"/>
      <c r="I2187" s="144"/>
      <c r="J2187" s="144"/>
      <c r="K2187" s="144"/>
      <c r="L2187" s="144"/>
      <c r="M2187" s="144"/>
      <c r="N2187" s="144"/>
      <c r="O2187" s="144"/>
      <c r="S2187" s="144"/>
      <c r="T2187" s="144"/>
    </row>
    <row r="2188" spans="7:20">
      <c r="G2188" s="144"/>
      <c r="H2188" s="144"/>
      <c r="I2188" s="144"/>
      <c r="J2188" s="144"/>
      <c r="K2188" s="144"/>
      <c r="L2188" s="144"/>
      <c r="M2188" s="144"/>
      <c r="N2188" s="144"/>
      <c r="O2188" s="144"/>
      <c r="S2188" s="144"/>
      <c r="T2188" s="144"/>
    </row>
    <row r="2189" spans="7:20">
      <c r="G2189" s="144"/>
      <c r="H2189" s="144"/>
      <c r="I2189" s="144"/>
      <c r="J2189" s="144"/>
      <c r="K2189" s="144"/>
      <c r="L2189" s="144"/>
      <c r="M2189" s="144"/>
      <c r="N2189" s="144"/>
      <c r="O2189" s="144"/>
      <c r="S2189" s="144"/>
      <c r="T2189" s="144"/>
    </row>
    <row r="2190" spans="7:20">
      <c r="G2190" s="144"/>
      <c r="H2190" s="144"/>
      <c r="I2190" s="144"/>
      <c r="J2190" s="144"/>
      <c r="K2190" s="144"/>
      <c r="L2190" s="144"/>
      <c r="M2190" s="144"/>
      <c r="N2190" s="144"/>
      <c r="O2190" s="144"/>
      <c r="S2190" s="144"/>
      <c r="T2190" s="144"/>
    </row>
    <row r="2191" spans="7:20">
      <c r="G2191" s="144"/>
      <c r="H2191" s="144"/>
      <c r="I2191" s="144"/>
      <c r="J2191" s="144"/>
      <c r="K2191" s="144"/>
      <c r="L2191" s="144"/>
      <c r="M2191" s="144"/>
      <c r="N2191" s="144"/>
      <c r="O2191" s="144"/>
      <c r="S2191" s="144"/>
      <c r="T2191" s="144"/>
    </row>
    <row r="2192" spans="7:20">
      <c r="G2192" s="144"/>
      <c r="H2192" s="144"/>
      <c r="I2192" s="144"/>
      <c r="J2192" s="144"/>
      <c r="K2192" s="144"/>
      <c r="L2192" s="144"/>
      <c r="M2192" s="144"/>
      <c r="N2192" s="144"/>
      <c r="O2192" s="144"/>
      <c r="S2192" s="144"/>
      <c r="T2192" s="144"/>
    </row>
    <row r="2193" spans="7:20">
      <c r="G2193" s="144"/>
      <c r="H2193" s="144"/>
      <c r="I2193" s="144"/>
      <c r="J2193" s="144"/>
      <c r="K2193" s="144"/>
      <c r="L2193" s="144"/>
      <c r="M2193" s="144"/>
      <c r="N2193" s="144"/>
      <c r="O2193" s="144"/>
      <c r="S2193" s="144"/>
      <c r="T2193" s="144"/>
    </row>
    <row r="2194" spans="7:20">
      <c r="G2194" s="144"/>
      <c r="H2194" s="144"/>
      <c r="I2194" s="144"/>
      <c r="J2194" s="144"/>
      <c r="K2194" s="144"/>
      <c r="L2194" s="144"/>
      <c r="M2194" s="144"/>
      <c r="N2194" s="144"/>
      <c r="O2194" s="144"/>
      <c r="S2194" s="144"/>
      <c r="T2194" s="144"/>
    </row>
    <row r="2195" spans="7:20">
      <c r="G2195" s="144"/>
      <c r="H2195" s="144"/>
      <c r="I2195" s="144"/>
      <c r="J2195" s="144"/>
      <c r="K2195" s="144"/>
      <c r="L2195" s="144"/>
      <c r="M2195" s="144"/>
      <c r="N2195" s="144"/>
      <c r="O2195" s="144"/>
      <c r="S2195" s="144"/>
      <c r="T2195" s="144"/>
    </row>
    <row r="2196" spans="7:20">
      <c r="G2196" s="144"/>
      <c r="H2196" s="144"/>
      <c r="I2196" s="144"/>
      <c r="J2196" s="144"/>
      <c r="K2196" s="144"/>
      <c r="L2196" s="144"/>
      <c r="M2196" s="144"/>
      <c r="N2196" s="144"/>
      <c r="O2196" s="144"/>
      <c r="S2196" s="144"/>
      <c r="T2196" s="144"/>
    </row>
    <row r="2197" spans="7:20">
      <c r="G2197" s="144"/>
      <c r="H2197" s="144"/>
      <c r="I2197" s="144"/>
      <c r="J2197" s="144"/>
      <c r="K2197" s="144"/>
      <c r="L2197" s="144"/>
      <c r="M2197" s="144"/>
      <c r="N2197" s="144"/>
      <c r="O2197" s="144"/>
      <c r="S2197" s="144"/>
      <c r="T2197" s="144"/>
    </row>
    <row r="2198" spans="7:20">
      <c r="G2198" s="144"/>
      <c r="H2198" s="144"/>
      <c r="I2198" s="144"/>
      <c r="J2198" s="144"/>
      <c r="K2198" s="144"/>
      <c r="L2198" s="144"/>
      <c r="M2198" s="144"/>
      <c r="N2198" s="144"/>
      <c r="O2198" s="144"/>
      <c r="S2198" s="144"/>
      <c r="T2198" s="144"/>
    </row>
    <row r="2199" spans="7:20">
      <c r="G2199" s="144"/>
      <c r="H2199" s="144"/>
      <c r="I2199" s="144"/>
      <c r="J2199" s="144"/>
      <c r="K2199" s="144"/>
      <c r="L2199" s="144"/>
      <c r="M2199" s="144"/>
      <c r="N2199" s="144"/>
      <c r="O2199" s="144"/>
      <c r="S2199" s="144"/>
      <c r="T2199" s="144"/>
    </row>
    <row r="2200" spans="7:20">
      <c r="G2200" s="144"/>
      <c r="H2200" s="144"/>
      <c r="I2200" s="144"/>
      <c r="J2200" s="144"/>
      <c r="K2200" s="144"/>
      <c r="L2200" s="144"/>
      <c r="M2200" s="144"/>
      <c r="N2200" s="144"/>
      <c r="O2200" s="144"/>
      <c r="S2200" s="144"/>
      <c r="T2200" s="144"/>
    </row>
    <row r="2201" spans="7:20">
      <c r="G2201" s="144"/>
      <c r="H2201" s="144"/>
      <c r="I2201" s="144"/>
      <c r="J2201" s="144"/>
      <c r="K2201" s="144"/>
      <c r="L2201" s="144"/>
      <c r="M2201" s="144"/>
      <c r="N2201" s="144"/>
      <c r="O2201" s="144"/>
      <c r="S2201" s="144"/>
      <c r="T2201" s="144"/>
    </row>
    <row r="2202" spans="7:20">
      <c r="G2202" s="144"/>
      <c r="H2202" s="144"/>
      <c r="I2202" s="144"/>
      <c r="J2202" s="144"/>
      <c r="K2202" s="144"/>
      <c r="L2202" s="144"/>
      <c r="M2202" s="144"/>
      <c r="N2202" s="144"/>
      <c r="O2202" s="144"/>
      <c r="S2202" s="144"/>
      <c r="T2202" s="144"/>
    </row>
    <row r="2203" spans="7:20">
      <c r="G2203" s="144"/>
      <c r="H2203" s="144"/>
      <c r="I2203" s="144"/>
      <c r="J2203" s="144"/>
      <c r="K2203" s="144"/>
      <c r="L2203" s="144"/>
      <c r="M2203" s="144"/>
      <c r="N2203" s="144"/>
      <c r="O2203" s="144"/>
      <c r="S2203" s="144"/>
      <c r="T2203" s="144"/>
    </row>
    <row r="2204" spans="7:20">
      <c r="G2204" s="144"/>
      <c r="H2204" s="144"/>
      <c r="I2204" s="144"/>
      <c r="J2204" s="144"/>
      <c r="K2204" s="144"/>
      <c r="L2204" s="144"/>
      <c r="M2204" s="144"/>
      <c r="N2204" s="144"/>
      <c r="O2204" s="144"/>
      <c r="S2204" s="144"/>
      <c r="T2204" s="144"/>
    </row>
    <row r="2205" spans="7:20">
      <c r="G2205" s="144"/>
      <c r="H2205" s="144"/>
      <c r="I2205" s="144"/>
      <c r="J2205" s="144"/>
      <c r="K2205" s="144"/>
      <c r="L2205" s="144"/>
      <c r="M2205" s="144"/>
      <c r="N2205" s="144"/>
      <c r="O2205" s="144"/>
      <c r="S2205" s="144"/>
      <c r="T2205" s="144"/>
    </row>
    <row r="2206" spans="7:20">
      <c r="G2206" s="144"/>
      <c r="H2206" s="144"/>
      <c r="I2206" s="144"/>
      <c r="J2206" s="144"/>
      <c r="K2206" s="144"/>
      <c r="L2206" s="144"/>
      <c r="M2206" s="144"/>
      <c r="N2206" s="144"/>
      <c r="O2206" s="144"/>
      <c r="S2206" s="144"/>
      <c r="T2206" s="144"/>
    </row>
    <row r="2207" spans="7:20">
      <c r="G2207" s="144"/>
      <c r="H2207" s="144"/>
      <c r="I2207" s="144"/>
      <c r="J2207" s="144"/>
      <c r="K2207" s="144"/>
      <c r="L2207" s="144"/>
      <c r="M2207" s="144"/>
      <c r="N2207" s="144"/>
      <c r="O2207" s="144"/>
      <c r="S2207" s="144"/>
      <c r="T2207" s="144"/>
    </row>
    <row r="2208" spans="7:20">
      <c r="G2208" s="144"/>
      <c r="H2208" s="144"/>
      <c r="I2208" s="144"/>
      <c r="J2208" s="144"/>
      <c r="K2208" s="144"/>
      <c r="L2208" s="144"/>
      <c r="M2208" s="144"/>
      <c r="N2208" s="144"/>
      <c r="O2208" s="144"/>
      <c r="S2208" s="144"/>
      <c r="T2208" s="144"/>
    </row>
    <row r="2209" spans="7:20">
      <c r="G2209" s="144"/>
      <c r="H2209" s="144"/>
      <c r="I2209" s="144"/>
      <c r="J2209" s="144"/>
      <c r="K2209" s="144"/>
      <c r="L2209" s="144"/>
      <c r="M2209" s="144"/>
      <c r="N2209" s="144"/>
      <c r="O2209" s="144"/>
      <c r="S2209" s="144"/>
      <c r="T2209" s="144"/>
    </row>
    <row r="2210" spans="7:20">
      <c r="G2210" s="144"/>
      <c r="H2210" s="144"/>
      <c r="I2210" s="144"/>
      <c r="J2210" s="144"/>
      <c r="K2210" s="144"/>
      <c r="L2210" s="144"/>
      <c r="M2210" s="144"/>
      <c r="N2210" s="144"/>
      <c r="O2210" s="144"/>
      <c r="S2210" s="144"/>
      <c r="T2210" s="144"/>
    </row>
    <row r="2211" spans="7:20">
      <c r="G2211" s="144"/>
      <c r="H2211" s="144"/>
      <c r="I2211" s="144"/>
      <c r="J2211" s="144"/>
      <c r="K2211" s="144"/>
      <c r="L2211" s="144"/>
      <c r="M2211" s="144"/>
      <c r="N2211" s="144"/>
      <c r="O2211" s="144"/>
      <c r="S2211" s="144"/>
      <c r="T2211" s="144"/>
    </row>
    <row r="2212" spans="7:20">
      <c r="G2212" s="144"/>
      <c r="H2212" s="144"/>
      <c r="I2212" s="144"/>
      <c r="J2212" s="144"/>
      <c r="K2212" s="144"/>
      <c r="L2212" s="144"/>
      <c r="M2212" s="144"/>
      <c r="N2212" s="144"/>
      <c r="O2212" s="144"/>
      <c r="S2212" s="144"/>
      <c r="T2212" s="144"/>
    </row>
    <row r="2213" spans="7:20">
      <c r="G2213" s="144"/>
      <c r="H2213" s="144"/>
      <c r="I2213" s="144"/>
      <c r="J2213" s="144"/>
      <c r="K2213" s="144"/>
      <c r="L2213" s="144"/>
      <c r="M2213" s="144"/>
      <c r="N2213" s="144"/>
      <c r="O2213" s="144"/>
      <c r="S2213" s="144"/>
      <c r="T2213" s="144"/>
    </row>
    <row r="2214" spans="7:20">
      <c r="G2214" s="144"/>
      <c r="H2214" s="144"/>
      <c r="I2214" s="144"/>
      <c r="J2214" s="144"/>
      <c r="K2214" s="144"/>
      <c r="L2214" s="144"/>
      <c r="M2214" s="144"/>
      <c r="N2214" s="144"/>
      <c r="O2214" s="144"/>
      <c r="S2214" s="144"/>
      <c r="T2214" s="144"/>
    </row>
    <row r="2215" spans="7:20">
      <c r="G2215" s="144"/>
      <c r="H2215" s="144"/>
      <c r="I2215" s="144"/>
      <c r="J2215" s="144"/>
      <c r="K2215" s="144"/>
      <c r="L2215" s="144"/>
      <c r="M2215" s="144"/>
      <c r="N2215" s="144"/>
      <c r="O2215" s="144"/>
      <c r="S2215" s="144"/>
      <c r="T2215" s="144"/>
    </row>
    <row r="2216" spans="7:20">
      <c r="G2216" s="144"/>
      <c r="H2216" s="144"/>
      <c r="I2216" s="144"/>
      <c r="J2216" s="144"/>
      <c r="K2216" s="144"/>
      <c r="L2216" s="144"/>
      <c r="M2216" s="144"/>
      <c r="N2216" s="144"/>
      <c r="O2216" s="144"/>
      <c r="S2216" s="144"/>
      <c r="T2216" s="144"/>
    </row>
    <row r="2217" spans="7:20">
      <c r="G2217" s="144"/>
      <c r="H2217" s="144"/>
      <c r="I2217" s="144"/>
      <c r="J2217" s="144"/>
      <c r="K2217" s="144"/>
      <c r="L2217" s="144"/>
      <c r="M2217" s="144"/>
      <c r="N2217" s="144"/>
      <c r="O2217" s="144"/>
      <c r="S2217" s="144"/>
      <c r="T2217" s="144"/>
    </row>
    <row r="2218" spans="7:20">
      <c r="G2218" s="144"/>
      <c r="H2218" s="144"/>
      <c r="I2218" s="144"/>
      <c r="J2218" s="144"/>
      <c r="K2218" s="144"/>
      <c r="L2218" s="144"/>
      <c r="M2218" s="144"/>
      <c r="N2218" s="144"/>
      <c r="O2218" s="144"/>
      <c r="S2218" s="144"/>
      <c r="T2218" s="144"/>
    </row>
    <row r="2219" spans="7:20">
      <c r="G2219" s="144"/>
      <c r="H2219" s="144"/>
      <c r="I2219" s="144"/>
      <c r="J2219" s="144"/>
      <c r="K2219" s="144"/>
      <c r="L2219" s="144"/>
      <c r="M2219" s="144"/>
      <c r="N2219" s="144"/>
      <c r="O2219" s="144"/>
      <c r="S2219" s="144"/>
      <c r="T2219" s="144"/>
    </row>
    <row r="2220" spans="7:20">
      <c r="G2220" s="144"/>
      <c r="H2220" s="144"/>
      <c r="I2220" s="144"/>
      <c r="J2220" s="144"/>
      <c r="K2220" s="144"/>
      <c r="L2220" s="144"/>
      <c r="M2220" s="144"/>
      <c r="N2220" s="144"/>
      <c r="O2220" s="144"/>
      <c r="S2220" s="144"/>
      <c r="T2220" s="144"/>
    </row>
    <row r="2221" spans="7:20">
      <c r="G2221" s="144"/>
      <c r="H2221" s="144"/>
      <c r="I2221" s="144"/>
      <c r="J2221" s="144"/>
      <c r="K2221" s="144"/>
      <c r="L2221" s="144"/>
      <c r="M2221" s="144"/>
      <c r="N2221" s="144"/>
      <c r="O2221" s="144"/>
      <c r="S2221" s="144"/>
      <c r="T2221" s="144"/>
    </row>
    <row r="2222" spans="7:20">
      <c r="G2222" s="144"/>
      <c r="H2222" s="144"/>
      <c r="I2222" s="144"/>
      <c r="J2222" s="144"/>
      <c r="K2222" s="144"/>
      <c r="L2222" s="144"/>
      <c r="M2222" s="144"/>
      <c r="N2222" s="144"/>
      <c r="O2222" s="144"/>
      <c r="S2222" s="144"/>
      <c r="T2222" s="144"/>
    </row>
    <row r="2223" spans="7:20">
      <c r="G2223" s="144"/>
      <c r="H2223" s="144"/>
      <c r="I2223" s="144"/>
      <c r="J2223" s="144"/>
      <c r="K2223" s="144"/>
      <c r="L2223" s="144"/>
      <c r="M2223" s="144"/>
      <c r="N2223" s="144"/>
      <c r="O2223" s="144"/>
      <c r="S2223" s="144"/>
      <c r="T2223" s="144"/>
    </row>
    <row r="2224" spans="7:20">
      <c r="G2224" s="144"/>
      <c r="H2224" s="144"/>
      <c r="I2224" s="144"/>
      <c r="J2224" s="144"/>
      <c r="K2224" s="144"/>
      <c r="L2224" s="144"/>
      <c r="M2224" s="144"/>
      <c r="N2224" s="144"/>
      <c r="O2224" s="144"/>
      <c r="S2224" s="144"/>
      <c r="T2224" s="144"/>
    </row>
    <row r="2225" spans="7:20">
      <c r="G2225" s="144"/>
      <c r="H2225" s="144"/>
      <c r="I2225" s="144"/>
      <c r="J2225" s="144"/>
      <c r="K2225" s="144"/>
      <c r="L2225" s="144"/>
      <c r="M2225" s="144"/>
      <c r="N2225" s="144"/>
      <c r="O2225" s="144"/>
      <c r="S2225" s="144"/>
      <c r="T2225" s="144"/>
    </row>
    <row r="2226" spans="7:20">
      <c r="G2226" s="144"/>
      <c r="H2226" s="144"/>
      <c r="I2226" s="144"/>
      <c r="J2226" s="144"/>
      <c r="K2226" s="144"/>
      <c r="L2226" s="144"/>
      <c r="M2226" s="144"/>
      <c r="N2226" s="144"/>
      <c r="O2226" s="144"/>
      <c r="S2226" s="144"/>
      <c r="T2226" s="144"/>
    </row>
    <row r="2227" spans="7:20">
      <c r="G2227" s="144"/>
      <c r="H2227" s="144"/>
      <c r="I2227" s="144"/>
      <c r="J2227" s="144"/>
      <c r="K2227" s="144"/>
      <c r="L2227" s="144"/>
      <c r="M2227" s="144"/>
      <c r="N2227" s="144"/>
      <c r="O2227" s="144"/>
      <c r="S2227" s="144"/>
      <c r="T2227" s="144"/>
    </row>
    <row r="2228" spans="7:20">
      <c r="G2228" s="144"/>
      <c r="H2228" s="144"/>
      <c r="I2228" s="144"/>
      <c r="J2228" s="144"/>
      <c r="K2228" s="144"/>
      <c r="L2228" s="144"/>
      <c r="M2228" s="144"/>
      <c r="N2228" s="144"/>
      <c r="O2228" s="144"/>
      <c r="S2228" s="144"/>
      <c r="T2228" s="144"/>
    </row>
    <row r="2229" spans="7:20">
      <c r="G2229" s="144"/>
      <c r="H2229" s="144"/>
      <c r="I2229" s="144"/>
      <c r="J2229" s="144"/>
      <c r="K2229" s="144"/>
      <c r="L2229" s="144"/>
      <c r="M2229" s="144"/>
      <c r="N2229" s="144"/>
      <c r="O2229" s="144"/>
      <c r="S2229" s="144"/>
      <c r="T2229" s="144"/>
    </row>
    <row r="2230" spans="7:20">
      <c r="G2230" s="144"/>
      <c r="H2230" s="144"/>
      <c r="I2230" s="144"/>
      <c r="J2230" s="144"/>
      <c r="K2230" s="144"/>
      <c r="L2230" s="144"/>
      <c r="M2230" s="144"/>
      <c r="N2230" s="144"/>
      <c r="O2230" s="144"/>
      <c r="S2230" s="144"/>
      <c r="T2230" s="144"/>
    </row>
    <row r="2231" spans="7:20">
      <c r="G2231" s="144"/>
      <c r="H2231" s="144"/>
      <c r="I2231" s="144"/>
      <c r="J2231" s="144"/>
      <c r="K2231" s="144"/>
      <c r="L2231" s="144"/>
      <c r="M2231" s="144"/>
      <c r="N2231" s="144"/>
      <c r="O2231" s="144"/>
      <c r="S2231" s="144"/>
      <c r="T2231" s="144"/>
    </row>
    <row r="2232" spans="7:20">
      <c r="G2232" s="144"/>
      <c r="H2232" s="144"/>
      <c r="I2232" s="144"/>
      <c r="J2232" s="144"/>
      <c r="K2232" s="144"/>
      <c r="L2232" s="144"/>
      <c r="M2232" s="144"/>
      <c r="N2232" s="144"/>
      <c r="O2232" s="144"/>
      <c r="S2232" s="144"/>
      <c r="T2232" s="144"/>
    </row>
    <row r="2233" spans="7:20">
      <c r="G2233" s="144"/>
      <c r="H2233" s="144"/>
      <c r="I2233" s="144"/>
      <c r="J2233" s="144"/>
      <c r="K2233" s="144"/>
      <c r="L2233" s="144"/>
      <c r="M2233" s="144"/>
      <c r="N2233" s="144"/>
      <c r="O2233" s="144"/>
      <c r="S2233" s="144"/>
      <c r="T2233" s="144"/>
    </row>
    <row r="2234" spans="7:20">
      <c r="G2234" s="144"/>
      <c r="H2234" s="144"/>
      <c r="I2234" s="144"/>
      <c r="J2234" s="144"/>
      <c r="K2234" s="144"/>
      <c r="L2234" s="144"/>
      <c r="M2234" s="144"/>
      <c r="N2234" s="144"/>
      <c r="O2234" s="144"/>
      <c r="S2234" s="144"/>
      <c r="T2234" s="144"/>
    </row>
    <row r="2235" spans="7:20">
      <c r="G2235" s="144"/>
      <c r="H2235" s="144"/>
      <c r="I2235" s="144"/>
      <c r="J2235" s="144"/>
      <c r="K2235" s="144"/>
      <c r="L2235" s="144"/>
      <c r="M2235" s="144"/>
      <c r="N2235" s="144"/>
      <c r="O2235" s="144"/>
      <c r="S2235" s="144"/>
      <c r="T2235" s="144"/>
    </row>
    <row r="2236" spans="7:20">
      <c r="G2236" s="144"/>
      <c r="H2236" s="144"/>
      <c r="I2236" s="144"/>
      <c r="J2236" s="144"/>
      <c r="K2236" s="144"/>
      <c r="L2236" s="144"/>
      <c r="M2236" s="144"/>
      <c r="N2236" s="144"/>
      <c r="O2236" s="144"/>
      <c r="S2236" s="144"/>
      <c r="T2236" s="144"/>
    </row>
    <row r="2237" spans="7:20">
      <c r="G2237" s="144"/>
      <c r="H2237" s="144"/>
      <c r="I2237" s="144"/>
      <c r="J2237" s="144"/>
      <c r="K2237" s="144"/>
      <c r="L2237" s="144"/>
      <c r="M2237" s="144"/>
      <c r="N2237" s="144"/>
      <c r="O2237" s="144"/>
      <c r="S2237" s="144"/>
      <c r="T2237" s="144"/>
    </row>
    <row r="2238" spans="7:20">
      <c r="G2238" s="144"/>
      <c r="H2238" s="144"/>
      <c r="I2238" s="144"/>
      <c r="J2238" s="144"/>
      <c r="K2238" s="144"/>
      <c r="L2238" s="144"/>
      <c r="M2238" s="144"/>
      <c r="N2238" s="144"/>
      <c r="O2238" s="144"/>
      <c r="S2238" s="144"/>
      <c r="T2238" s="144"/>
    </row>
    <row r="2239" spans="7:20">
      <c r="G2239" s="144"/>
      <c r="H2239" s="144"/>
      <c r="I2239" s="144"/>
      <c r="J2239" s="144"/>
      <c r="K2239" s="144"/>
      <c r="L2239" s="144"/>
      <c r="M2239" s="144"/>
      <c r="N2239" s="144"/>
      <c r="O2239" s="144"/>
      <c r="S2239" s="144"/>
      <c r="T2239" s="144"/>
    </row>
    <row r="2240" spans="7:20">
      <c r="G2240" s="144"/>
      <c r="H2240" s="144"/>
      <c r="I2240" s="144"/>
      <c r="J2240" s="144"/>
      <c r="K2240" s="144"/>
      <c r="L2240" s="144"/>
      <c r="M2240" s="144"/>
      <c r="N2240" s="144"/>
      <c r="O2240" s="144"/>
      <c r="S2240" s="144"/>
      <c r="T2240" s="144"/>
    </row>
    <row r="2241" spans="7:20">
      <c r="G2241" s="144"/>
      <c r="H2241" s="144"/>
      <c r="I2241" s="144"/>
      <c r="J2241" s="144"/>
      <c r="K2241" s="144"/>
      <c r="L2241" s="144"/>
      <c r="M2241" s="144"/>
      <c r="N2241" s="144"/>
      <c r="O2241" s="144"/>
      <c r="S2241" s="144"/>
      <c r="T2241" s="144"/>
    </row>
    <row r="2242" spans="7:20">
      <c r="G2242" s="144"/>
      <c r="H2242" s="144"/>
      <c r="I2242" s="144"/>
      <c r="J2242" s="144"/>
      <c r="K2242" s="144"/>
      <c r="L2242" s="144"/>
      <c r="M2242" s="144"/>
      <c r="N2242" s="144"/>
      <c r="O2242" s="144"/>
      <c r="S2242" s="144"/>
      <c r="T2242" s="144"/>
    </row>
    <row r="2243" spans="7:20">
      <c r="G2243" s="144"/>
      <c r="H2243" s="144"/>
      <c r="I2243" s="144"/>
      <c r="J2243" s="144"/>
      <c r="K2243" s="144"/>
      <c r="L2243" s="144"/>
      <c r="M2243" s="144"/>
      <c r="N2243" s="144"/>
      <c r="O2243" s="144"/>
      <c r="S2243" s="144"/>
      <c r="T2243" s="144"/>
    </row>
    <row r="2244" spans="7:20">
      <c r="G2244" s="144"/>
      <c r="H2244" s="144"/>
      <c r="I2244" s="144"/>
      <c r="J2244" s="144"/>
      <c r="K2244" s="144"/>
      <c r="L2244" s="144"/>
      <c r="M2244" s="144"/>
      <c r="N2244" s="144"/>
      <c r="O2244" s="144"/>
      <c r="S2244" s="144"/>
      <c r="T2244" s="144"/>
    </row>
    <row r="2245" spans="7:20">
      <c r="G2245" s="144"/>
      <c r="H2245" s="144"/>
      <c r="I2245" s="144"/>
      <c r="J2245" s="144"/>
      <c r="K2245" s="144"/>
      <c r="L2245" s="144"/>
      <c r="M2245" s="144"/>
      <c r="N2245" s="144"/>
      <c r="O2245" s="144"/>
      <c r="S2245" s="144"/>
      <c r="T2245" s="144"/>
    </row>
    <row r="2246" spans="7:20">
      <c r="G2246" s="144"/>
      <c r="H2246" s="144"/>
      <c r="I2246" s="144"/>
      <c r="J2246" s="144"/>
      <c r="K2246" s="144"/>
      <c r="L2246" s="144"/>
      <c r="M2246" s="144"/>
      <c r="N2246" s="144"/>
      <c r="O2246" s="144"/>
      <c r="S2246" s="144"/>
      <c r="T2246" s="144"/>
    </row>
    <row r="2247" spans="7:20">
      <c r="G2247" s="144"/>
      <c r="H2247" s="144"/>
      <c r="I2247" s="144"/>
      <c r="J2247" s="144"/>
      <c r="K2247" s="144"/>
      <c r="L2247" s="144"/>
      <c r="M2247" s="144"/>
      <c r="N2247" s="144"/>
      <c r="O2247" s="144"/>
      <c r="S2247" s="144"/>
      <c r="T2247" s="144"/>
    </row>
    <row r="2248" spans="7:20">
      <c r="G2248" s="144"/>
      <c r="H2248" s="144"/>
      <c r="I2248" s="144"/>
      <c r="J2248" s="144"/>
      <c r="K2248" s="144"/>
      <c r="L2248" s="144"/>
      <c r="M2248" s="144"/>
      <c r="N2248" s="144"/>
      <c r="O2248" s="144"/>
      <c r="S2248" s="144"/>
      <c r="T2248" s="144"/>
    </row>
    <row r="2249" spans="7:20">
      <c r="G2249" s="144"/>
      <c r="H2249" s="144"/>
      <c r="I2249" s="144"/>
      <c r="J2249" s="144"/>
      <c r="K2249" s="144"/>
      <c r="L2249" s="144"/>
      <c r="M2249" s="144"/>
      <c r="N2249" s="144"/>
      <c r="O2249" s="144"/>
      <c r="S2249" s="144"/>
      <c r="T2249" s="144"/>
    </row>
    <row r="2250" spans="7:20">
      <c r="G2250" s="144"/>
      <c r="H2250" s="144"/>
      <c r="I2250" s="144"/>
      <c r="J2250" s="144"/>
      <c r="K2250" s="144"/>
      <c r="L2250" s="144"/>
      <c r="M2250" s="144"/>
      <c r="N2250" s="144"/>
      <c r="O2250" s="144"/>
      <c r="S2250" s="144"/>
      <c r="T2250" s="144"/>
    </row>
    <row r="2251" spans="7:20">
      <c r="G2251" s="144"/>
      <c r="H2251" s="144"/>
      <c r="I2251" s="144"/>
      <c r="J2251" s="144"/>
      <c r="K2251" s="144"/>
      <c r="L2251" s="144"/>
      <c r="M2251" s="144"/>
      <c r="N2251" s="144"/>
      <c r="O2251" s="144"/>
      <c r="S2251" s="144"/>
      <c r="T2251" s="144"/>
    </row>
    <row r="2252" spans="7:20">
      <c r="G2252" s="144"/>
      <c r="H2252" s="144"/>
      <c r="I2252" s="144"/>
      <c r="J2252" s="144"/>
      <c r="K2252" s="144"/>
      <c r="L2252" s="144"/>
      <c r="M2252" s="144"/>
      <c r="N2252" s="144"/>
      <c r="O2252" s="144"/>
      <c r="S2252" s="144"/>
      <c r="T2252" s="144"/>
    </row>
    <row r="2253" spans="7:20">
      <c r="G2253" s="144"/>
      <c r="H2253" s="144"/>
      <c r="I2253" s="144"/>
      <c r="J2253" s="144"/>
      <c r="K2253" s="144"/>
      <c r="L2253" s="144"/>
      <c r="M2253" s="144"/>
      <c r="N2253" s="144"/>
      <c r="O2253" s="144"/>
      <c r="S2253" s="144"/>
      <c r="T2253" s="144"/>
    </row>
    <row r="2254" spans="7:20">
      <c r="G2254" s="144"/>
      <c r="H2254" s="144"/>
      <c r="I2254" s="144"/>
      <c r="J2254" s="144"/>
      <c r="K2254" s="144"/>
      <c r="L2254" s="144"/>
      <c r="M2254" s="144"/>
      <c r="N2254" s="144"/>
      <c r="O2254" s="144"/>
      <c r="S2254" s="144"/>
      <c r="T2254" s="144"/>
    </row>
    <row r="2255" spans="7:20">
      <c r="G2255" s="144"/>
      <c r="H2255" s="144"/>
      <c r="I2255" s="144"/>
      <c r="J2255" s="144"/>
      <c r="K2255" s="144"/>
      <c r="L2255" s="144"/>
      <c r="M2255" s="144"/>
      <c r="N2255" s="144"/>
      <c r="O2255" s="144"/>
      <c r="S2255" s="144"/>
      <c r="T2255" s="144"/>
    </row>
    <row r="2256" spans="7:20">
      <c r="G2256" s="144"/>
      <c r="H2256" s="144"/>
      <c r="I2256" s="144"/>
      <c r="J2256" s="144"/>
      <c r="K2256" s="144"/>
      <c r="L2256" s="144"/>
      <c r="M2256" s="144"/>
      <c r="N2256" s="144"/>
      <c r="O2256" s="144"/>
      <c r="S2256" s="144"/>
      <c r="T2256" s="144"/>
    </row>
    <row r="2257" spans="7:20">
      <c r="G2257" s="144"/>
      <c r="H2257" s="144"/>
      <c r="I2257" s="144"/>
      <c r="J2257" s="144"/>
      <c r="K2257" s="144"/>
      <c r="L2257" s="144"/>
      <c r="M2257" s="144"/>
      <c r="N2257" s="144"/>
      <c r="O2257" s="144"/>
      <c r="S2257" s="144"/>
      <c r="T2257" s="144"/>
    </row>
    <row r="2258" spans="7:20">
      <c r="G2258" s="144"/>
      <c r="H2258" s="144"/>
      <c r="I2258" s="144"/>
      <c r="J2258" s="144"/>
      <c r="K2258" s="144"/>
      <c r="L2258" s="144"/>
      <c r="M2258" s="144"/>
      <c r="N2258" s="144"/>
      <c r="O2258" s="144"/>
      <c r="S2258" s="144"/>
      <c r="T2258" s="144"/>
    </row>
    <row r="2259" spans="7:20">
      <c r="G2259" s="144"/>
      <c r="H2259" s="144"/>
      <c r="I2259" s="144"/>
      <c r="J2259" s="144"/>
      <c r="K2259" s="144"/>
      <c r="L2259" s="144"/>
      <c r="M2259" s="144"/>
      <c r="N2259" s="144"/>
      <c r="O2259" s="144"/>
      <c r="S2259" s="144"/>
      <c r="T2259" s="144"/>
    </row>
    <row r="2260" spans="7:20">
      <c r="G2260" s="144"/>
      <c r="H2260" s="144"/>
      <c r="I2260" s="144"/>
      <c r="J2260" s="144"/>
      <c r="K2260" s="144"/>
      <c r="L2260" s="144"/>
      <c r="M2260" s="144"/>
      <c r="N2260" s="144"/>
      <c r="O2260" s="144"/>
      <c r="S2260" s="144"/>
      <c r="T2260" s="144"/>
    </row>
    <row r="2261" spans="7:20">
      <c r="G2261" s="144"/>
      <c r="H2261" s="144"/>
      <c r="I2261" s="144"/>
      <c r="J2261" s="144"/>
      <c r="K2261" s="144"/>
      <c r="L2261" s="144"/>
      <c r="M2261" s="144"/>
      <c r="N2261" s="144"/>
      <c r="O2261" s="144"/>
      <c r="S2261" s="144"/>
      <c r="T2261" s="144"/>
    </row>
    <row r="2262" spans="7:20">
      <c r="G2262" s="144"/>
      <c r="H2262" s="144"/>
      <c r="I2262" s="144"/>
      <c r="J2262" s="144"/>
      <c r="K2262" s="144"/>
      <c r="L2262" s="144"/>
      <c r="M2262" s="144"/>
      <c r="N2262" s="144"/>
      <c r="O2262" s="144"/>
      <c r="S2262" s="144"/>
      <c r="T2262" s="144"/>
    </row>
    <row r="2263" spans="7:20">
      <c r="G2263" s="144"/>
      <c r="H2263" s="144"/>
      <c r="I2263" s="144"/>
      <c r="J2263" s="144"/>
      <c r="K2263" s="144"/>
      <c r="L2263" s="144"/>
      <c r="M2263" s="144"/>
      <c r="N2263" s="144"/>
      <c r="O2263" s="144"/>
      <c r="S2263" s="144"/>
      <c r="T2263" s="144"/>
    </row>
    <row r="2264" spans="7:20">
      <c r="G2264" s="144"/>
      <c r="H2264" s="144"/>
      <c r="I2264" s="144"/>
      <c r="J2264" s="144"/>
      <c r="K2264" s="144"/>
      <c r="L2264" s="144"/>
      <c r="M2264" s="144"/>
      <c r="N2264" s="144"/>
      <c r="O2264" s="144"/>
      <c r="S2264" s="144"/>
      <c r="T2264" s="144"/>
    </row>
    <row r="2265" spans="7:20">
      <c r="G2265" s="144"/>
      <c r="H2265" s="144"/>
      <c r="I2265" s="144"/>
      <c r="J2265" s="144"/>
      <c r="K2265" s="144"/>
      <c r="L2265" s="144"/>
      <c r="M2265" s="144"/>
      <c r="N2265" s="144"/>
      <c r="O2265" s="144"/>
      <c r="S2265" s="144"/>
      <c r="T2265" s="144"/>
    </row>
    <row r="2266" spans="7:20">
      <c r="G2266" s="144"/>
      <c r="H2266" s="144"/>
      <c r="I2266" s="144"/>
      <c r="J2266" s="144"/>
      <c r="K2266" s="144"/>
      <c r="L2266" s="144"/>
      <c r="M2266" s="144"/>
      <c r="N2266" s="144"/>
      <c r="O2266" s="144"/>
      <c r="S2266" s="144"/>
      <c r="T2266" s="144"/>
    </row>
    <row r="2267" spans="7:20">
      <c r="G2267" s="144"/>
      <c r="H2267" s="144"/>
      <c r="I2267" s="144"/>
      <c r="J2267" s="144"/>
      <c r="K2267" s="144"/>
      <c r="L2267" s="144"/>
      <c r="M2267" s="144"/>
      <c r="N2267" s="144"/>
      <c r="O2267" s="144"/>
      <c r="S2267" s="144"/>
      <c r="T2267" s="144"/>
    </row>
    <row r="2268" spans="7:20">
      <c r="G2268" s="144"/>
      <c r="H2268" s="144"/>
      <c r="I2268" s="144"/>
      <c r="J2268" s="144"/>
      <c r="K2268" s="144"/>
      <c r="L2268" s="144"/>
      <c r="M2268" s="144"/>
      <c r="N2268" s="144"/>
      <c r="O2268" s="144"/>
      <c r="S2268" s="144"/>
      <c r="T2268" s="144"/>
    </row>
    <row r="2269" spans="7:20">
      <c r="G2269" s="144"/>
      <c r="H2269" s="144"/>
      <c r="I2269" s="144"/>
      <c r="J2269" s="144"/>
      <c r="K2269" s="144"/>
      <c r="L2269" s="144"/>
      <c r="M2269" s="144"/>
      <c r="N2269" s="144"/>
      <c r="O2269" s="144"/>
      <c r="S2269" s="144"/>
      <c r="T2269" s="144"/>
    </row>
    <row r="2270" spans="7:20">
      <c r="G2270" s="144"/>
      <c r="H2270" s="144"/>
      <c r="I2270" s="144"/>
      <c r="J2270" s="144"/>
      <c r="K2270" s="144"/>
      <c r="L2270" s="144"/>
      <c r="M2270" s="144"/>
      <c r="N2270" s="144"/>
      <c r="O2270" s="144"/>
      <c r="S2270" s="144"/>
      <c r="T2270" s="144"/>
    </row>
    <row r="2271" spans="7:20">
      <c r="G2271" s="144"/>
      <c r="H2271" s="144"/>
      <c r="I2271" s="144"/>
      <c r="J2271" s="144"/>
      <c r="K2271" s="144"/>
      <c r="L2271" s="144"/>
      <c r="M2271" s="144"/>
      <c r="N2271" s="144"/>
      <c r="O2271" s="144"/>
      <c r="S2271" s="144"/>
      <c r="T2271" s="144"/>
    </row>
    <row r="2272" spans="7:20">
      <c r="G2272" s="144"/>
      <c r="H2272" s="144"/>
      <c r="I2272" s="144"/>
      <c r="J2272" s="144"/>
      <c r="K2272" s="144"/>
      <c r="L2272" s="144"/>
      <c r="M2272" s="144"/>
      <c r="N2272" s="144"/>
      <c r="O2272" s="144"/>
      <c r="S2272" s="144"/>
      <c r="T2272" s="144"/>
    </row>
    <row r="2273" spans="7:20">
      <c r="G2273" s="144"/>
      <c r="H2273" s="144"/>
      <c r="I2273" s="144"/>
      <c r="J2273" s="144"/>
      <c r="K2273" s="144"/>
      <c r="L2273" s="144"/>
      <c r="M2273" s="144"/>
      <c r="N2273" s="144"/>
      <c r="O2273" s="144"/>
      <c r="S2273" s="144"/>
      <c r="T2273" s="144"/>
    </row>
    <row r="2274" spans="7:20">
      <c r="G2274" s="144"/>
      <c r="H2274" s="144"/>
      <c r="I2274" s="144"/>
      <c r="J2274" s="144"/>
      <c r="K2274" s="144"/>
      <c r="L2274" s="144"/>
      <c r="M2274" s="144"/>
      <c r="N2274" s="144"/>
      <c r="O2274" s="144"/>
      <c r="S2274" s="144"/>
      <c r="T2274" s="144"/>
    </row>
    <row r="2275" spans="7:20">
      <c r="G2275" s="144"/>
      <c r="H2275" s="144"/>
      <c r="I2275" s="144"/>
      <c r="J2275" s="144"/>
      <c r="K2275" s="144"/>
      <c r="L2275" s="144"/>
      <c r="M2275" s="144"/>
      <c r="N2275" s="144"/>
      <c r="O2275" s="144"/>
      <c r="S2275" s="144"/>
      <c r="T2275" s="144"/>
    </row>
    <row r="2276" spans="7:20">
      <c r="G2276" s="144"/>
      <c r="H2276" s="144"/>
      <c r="I2276" s="144"/>
      <c r="J2276" s="144"/>
      <c r="K2276" s="144"/>
      <c r="L2276" s="144"/>
      <c r="M2276" s="144"/>
      <c r="N2276" s="144"/>
      <c r="O2276" s="144"/>
      <c r="S2276" s="144"/>
      <c r="T2276" s="144"/>
    </row>
    <row r="2277" spans="7:20">
      <c r="G2277" s="144"/>
      <c r="H2277" s="144"/>
      <c r="I2277" s="144"/>
      <c r="J2277" s="144"/>
      <c r="K2277" s="144"/>
      <c r="L2277" s="144"/>
      <c r="M2277" s="144"/>
      <c r="N2277" s="144"/>
      <c r="O2277" s="144"/>
      <c r="S2277" s="144"/>
      <c r="T2277" s="144"/>
    </row>
    <row r="2278" spans="7:20">
      <c r="G2278" s="144"/>
      <c r="H2278" s="144"/>
      <c r="I2278" s="144"/>
      <c r="J2278" s="144"/>
      <c r="K2278" s="144"/>
      <c r="L2278" s="144"/>
      <c r="M2278" s="144"/>
      <c r="N2278" s="144"/>
      <c r="O2278" s="144"/>
      <c r="S2278" s="144"/>
      <c r="T2278" s="144"/>
    </row>
    <row r="2279" spans="7:20">
      <c r="G2279" s="144"/>
      <c r="H2279" s="144"/>
      <c r="I2279" s="144"/>
      <c r="J2279" s="144"/>
      <c r="K2279" s="144"/>
      <c r="L2279" s="144"/>
      <c r="M2279" s="144"/>
      <c r="N2279" s="144"/>
      <c r="O2279" s="144"/>
      <c r="S2279" s="144"/>
      <c r="T2279" s="144"/>
    </row>
    <row r="2280" spans="7:20">
      <c r="G2280" s="144"/>
      <c r="H2280" s="144"/>
      <c r="I2280" s="144"/>
      <c r="J2280" s="144"/>
      <c r="K2280" s="144"/>
      <c r="L2280" s="144"/>
      <c r="M2280" s="144"/>
      <c r="N2280" s="144"/>
      <c r="O2280" s="144"/>
      <c r="S2280" s="144"/>
      <c r="T2280" s="144"/>
    </row>
    <row r="2281" spans="7:20">
      <c r="G2281" s="144"/>
      <c r="H2281" s="144"/>
      <c r="I2281" s="144"/>
      <c r="J2281" s="144"/>
      <c r="K2281" s="144"/>
      <c r="L2281" s="144"/>
      <c r="M2281" s="144"/>
      <c r="N2281" s="144"/>
      <c r="O2281" s="144"/>
      <c r="S2281" s="144"/>
      <c r="T2281" s="144"/>
    </row>
    <row r="2282" spans="7:20">
      <c r="G2282" s="144"/>
      <c r="H2282" s="144"/>
      <c r="I2282" s="144"/>
      <c r="J2282" s="144"/>
      <c r="K2282" s="144"/>
      <c r="L2282" s="144"/>
      <c r="M2282" s="144"/>
      <c r="N2282" s="144"/>
      <c r="O2282" s="144"/>
      <c r="S2282" s="144"/>
      <c r="T2282" s="144"/>
    </row>
    <row r="2283" spans="7:20">
      <c r="G2283" s="144"/>
      <c r="H2283" s="144"/>
      <c r="I2283" s="144"/>
      <c r="J2283" s="144"/>
      <c r="K2283" s="144"/>
      <c r="L2283" s="144"/>
      <c r="M2283" s="144"/>
      <c r="N2283" s="144"/>
      <c r="O2283" s="144"/>
      <c r="S2283" s="144"/>
      <c r="T2283" s="144"/>
    </row>
    <row r="2284" spans="7:20">
      <c r="G2284" s="144"/>
      <c r="H2284" s="144"/>
      <c r="I2284" s="144"/>
      <c r="J2284" s="144"/>
      <c r="K2284" s="144"/>
      <c r="L2284" s="144"/>
      <c r="M2284" s="144"/>
      <c r="N2284" s="144"/>
      <c r="O2284" s="144"/>
      <c r="S2284" s="144"/>
      <c r="T2284" s="144"/>
    </row>
    <row r="2285" spans="7:20">
      <c r="G2285" s="144"/>
      <c r="H2285" s="144"/>
      <c r="I2285" s="144"/>
      <c r="J2285" s="144"/>
      <c r="K2285" s="144"/>
      <c r="L2285" s="144"/>
      <c r="M2285" s="144"/>
      <c r="N2285" s="144"/>
      <c r="O2285" s="144"/>
      <c r="S2285" s="144"/>
      <c r="T2285" s="144"/>
    </row>
    <row r="2286" spans="7:20">
      <c r="G2286" s="144"/>
      <c r="H2286" s="144"/>
      <c r="I2286" s="144"/>
      <c r="J2286" s="144"/>
      <c r="K2286" s="144"/>
      <c r="L2286" s="144"/>
      <c r="M2286" s="144"/>
      <c r="N2286" s="144"/>
      <c r="O2286" s="144"/>
      <c r="S2286" s="144"/>
      <c r="T2286" s="144"/>
    </row>
    <row r="2287" spans="7:20">
      <c r="G2287" s="144"/>
      <c r="H2287" s="144"/>
      <c r="I2287" s="144"/>
      <c r="J2287" s="144"/>
      <c r="K2287" s="144"/>
      <c r="L2287" s="144"/>
      <c r="M2287" s="144"/>
      <c r="N2287" s="144"/>
      <c r="O2287" s="144"/>
      <c r="S2287" s="144"/>
      <c r="T2287" s="144"/>
    </row>
    <row r="2288" spans="7:20">
      <c r="G2288" s="144"/>
      <c r="H2288" s="144"/>
      <c r="I2288" s="144"/>
      <c r="J2288" s="144"/>
      <c r="K2288" s="144"/>
      <c r="L2288" s="144"/>
      <c r="M2288" s="144"/>
      <c r="N2288" s="144"/>
      <c r="O2288" s="144"/>
      <c r="S2288" s="144"/>
      <c r="T2288" s="144"/>
    </row>
    <row r="2289" spans="7:20">
      <c r="G2289" s="144"/>
      <c r="H2289" s="144"/>
      <c r="I2289" s="144"/>
      <c r="J2289" s="144"/>
      <c r="K2289" s="144"/>
      <c r="L2289" s="144"/>
      <c r="M2289" s="144"/>
      <c r="N2289" s="144"/>
      <c r="O2289" s="144"/>
      <c r="S2289" s="144"/>
      <c r="T2289" s="144"/>
    </row>
    <row r="2290" spans="7:20">
      <c r="G2290" s="144"/>
      <c r="H2290" s="144"/>
      <c r="I2290" s="144"/>
      <c r="J2290" s="144"/>
      <c r="K2290" s="144"/>
      <c r="L2290" s="144"/>
      <c r="M2290" s="144"/>
      <c r="N2290" s="144"/>
      <c r="O2290" s="144"/>
      <c r="S2290" s="144"/>
      <c r="T2290" s="144"/>
    </row>
    <row r="2291" spans="7:20">
      <c r="G2291" s="144"/>
      <c r="H2291" s="144"/>
      <c r="I2291" s="144"/>
      <c r="J2291" s="144"/>
      <c r="K2291" s="144"/>
      <c r="L2291" s="144"/>
      <c r="M2291" s="144"/>
      <c r="N2291" s="144"/>
      <c r="O2291" s="144"/>
      <c r="S2291" s="144"/>
      <c r="T2291" s="144"/>
    </row>
    <row r="2292" spans="7:20">
      <c r="G2292" s="144"/>
      <c r="H2292" s="144"/>
      <c r="I2292" s="144"/>
      <c r="J2292" s="144"/>
      <c r="K2292" s="144"/>
      <c r="L2292" s="144"/>
      <c r="M2292" s="144"/>
      <c r="N2292" s="144"/>
      <c r="O2292" s="144"/>
      <c r="S2292" s="144"/>
      <c r="T2292" s="144"/>
    </row>
    <row r="2293" spans="7:20">
      <c r="G2293" s="144"/>
      <c r="H2293" s="144"/>
      <c r="I2293" s="144"/>
      <c r="J2293" s="144"/>
      <c r="K2293" s="144"/>
      <c r="L2293" s="144"/>
      <c r="M2293" s="144"/>
      <c r="N2293" s="144"/>
      <c r="O2293" s="144"/>
      <c r="S2293" s="144"/>
      <c r="T2293" s="144"/>
    </row>
    <row r="2294" spans="7:20">
      <c r="G2294" s="144"/>
      <c r="H2294" s="144"/>
      <c r="I2294" s="144"/>
      <c r="J2294" s="144"/>
      <c r="K2294" s="144"/>
      <c r="L2294" s="144"/>
      <c r="M2294" s="144"/>
      <c r="N2294" s="144"/>
      <c r="O2294" s="144"/>
      <c r="S2294" s="144"/>
      <c r="T2294" s="144"/>
    </row>
    <row r="2295" spans="7:20">
      <c r="G2295" s="144"/>
      <c r="H2295" s="144"/>
      <c r="I2295" s="144"/>
      <c r="J2295" s="144"/>
      <c r="K2295" s="144"/>
      <c r="L2295" s="144"/>
      <c r="M2295" s="144"/>
      <c r="N2295" s="144"/>
      <c r="O2295" s="144"/>
      <c r="S2295" s="144"/>
      <c r="T2295" s="144"/>
    </row>
    <row r="2296" spans="7:20">
      <c r="G2296" s="144"/>
      <c r="H2296" s="144"/>
      <c r="I2296" s="144"/>
      <c r="J2296" s="144"/>
      <c r="K2296" s="144"/>
      <c r="L2296" s="144"/>
      <c r="M2296" s="144"/>
      <c r="N2296" s="144"/>
      <c r="O2296" s="144"/>
      <c r="S2296" s="144"/>
      <c r="T2296" s="144"/>
    </row>
    <row r="2297" spans="7:20">
      <c r="G2297" s="144"/>
      <c r="H2297" s="144"/>
      <c r="I2297" s="144"/>
      <c r="J2297" s="144"/>
      <c r="K2297" s="144"/>
      <c r="L2297" s="144"/>
      <c r="M2297" s="144"/>
      <c r="N2297" s="144"/>
      <c r="O2297" s="144"/>
      <c r="S2297" s="144"/>
      <c r="T2297" s="144"/>
    </row>
    <row r="2298" spans="7:20">
      <c r="G2298" s="144"/>
      <c r="H2298" s="144"/>
      <c r="I2298" s="144"/>
      <c r="J2298" s="144"/>
      <c r="K2298" s="144"/>
      <c r="L2298" s="144"/>
      <c r="M2298" s="144"/>
      <c r="N2298" s="144"/>
      <c r="O2298" s="144"/>
      <c r="S2298" s="144"/>
      <c r="T2298" s="144"/>
    </row>
    <row r="2299" spans="7:20">
      <c r="G2299" s="144"/>
      <c r="H2299" s="144"/>
      <c r="I2299" s="144"/>
      <c r="J2299" s="144"/>
      <c r="K2299" s="144"/>
      <c r="L2299" s="144"/>
      <c r="M2299" s="144"/>
      <c r="N2299" s="144"/>
      <c r="O2299" s="144"/>
      <c r="S2299" s="144"/>
      <c r="T2299" s="144"/>
    </row>
    <row r="2300" spans="7:20">
      <c r="G2300" s="144"/>
      <c r="H2300" s="144"/>
      <c r="I2300" s="144"/>
      <c r="J2300" s="144"/>
      <c r="K2300" s="144"/>
      <c r="L2300" s="144"/>
      <c r="M2300" s="144"/>
      <c r="N2300" s="144"/>
      <c r="O2300" s="144"/>
      <c r="S2300" s="144"/>
      <c r="T2300" s="144"/>
    </row>
    <row r="2301" spans="7:20">
      <c r="G2301" s="144"/>
      <c r="H2301" s="144"/>
      <c r="I2301" s="144"/>
      <c r="J2301" s="144"/>
      <c r="K2301" s="144"/>
      <c r="L2301" s="144"/>
      <c r="M2301" s="144"/>
      <c r="N2301" s="144"/>
      <c r="O2301" s="144"/>
      <c r="S2301" s="144"/>
      <c r="T2301" s="144"/>
    </row>
    <row r="2302" spans="7:20">
      <c r="G2302" s="144"/>
      <c r="H2302" s="144"/>
      <c r="I2302" s="144"/>
      <c r="J2302" s="144"/>
      <c r="K2302" s="144"/>
      <c r="L2302" s="144"/>
      <c r="M2302" s="144"/>
      <c r="N2302" s="144"/>
      <c r="O2302" s="144"/>
      <c r="S2302" s="144"/>
      <c r="T2302" s="144"/>
    </row>
    <row r="2303" spans="7:20">
      <c r="G2303" s="144"/>
      <c r="H2303" s="144"/>
      <c r="I2303" s="144"/>
      <c r="J2303" s="144"/>
      <c r="K2303" s="144"/>
      <c r="L2303" s="144"/>
      <c r="M2303" s="144"/>
      <c r="N2303" s="144"/>
      <c r="O2303" s="144"/>
      <c r="S2303" s="144"/>
      <c r="T2303" s="144"/>
    </row>
    <row r="2304" spans="7:20">
      <c r="G2304" s="144"/>
      <c r="H2304" s="144"/>
      <c r="I2304" s="144"/>
      <c r="J2304" s="144"/>
      <c r="K2304" s="144"/>
      <c r="L2304" s="144"/>
      <c r="M2304" s="144"/>
      <c r="N2304" s="144"/>
      <c r="O2304" s="144"/>
      <c r="S2304" s="144"/>
      <c r="T2304" s="144"/>
    </row>
    <row r="2305" spans="7:20">
      <c r="G2305" s="144"/>
      <c r="H2305" s="144"/>
      <c r="I2305" s="144"/>
      <c r="J2305" s="144"/>
      <c r="K2305" s="144"/>
      <c r="L2305" s="144"/>
      <c r="M2305" s="144"/>
      <c r="N2305" s="144"/>
      <c r="O2305" s="144"/>
      <c r="S2305" s="144"/>
      <c r="T2305" s="144"/>
    </row>
    <row r="2306" spans="7:20">
      <c r="G2306" s="144"/>
      <c r="H2306" s="144"/>
      <c r="I2306" s="144"/>
      <c r="J2306" s="144"/>
      <c r="K2306" s="144"/>
      <c r="L2306" s="144"/>
      <c r="M2306" s="144"/>
      <c r="N2306" s="144"/>
      <c r="O2306" s="144"/>
      <c r="S2306" s="144"/>
      <c r="T2306" s="144"/>
    </row>
    <row r="2307" spans="7:20">
      <c r="G2307" s="144"/>
      <c r="H2307" s="144"/>
      <c r="I2307" s="144"/>
      <c r="J2307" s="144"/>
      <c r="K2307" s="144"/>
      <c r="L2307" s="144"/>
      <c r="M2307" s="144"/>
      <c r="N2307" s="144"/>
      <c r="O2307" s="144"/>
      <c r="S2307" s="144"/>
      <c r="T2307" s="144"/>
    </row>
    <row r="2308" spans="7:20">
      <c r="G2308" s="144"/>
      <c r="H2308" s="144"/>
      <c r="I2308" s="144"/>
      <c r="J2308" s="144"/>
      <c r="K2308" s="144"/>
      <c r="L2308" s="144"/>
      <c r="M2308" s="144"/>
      <c r="N2308" s="144"/>
      <c r="O2308" s="144"/>
      <c r="S2308" s="144"/>
      <c r="T2308" s="144"/>
    </row>
    <row r="2309" spans="7:20">
      <c r="G2309" s="144"/>
      <c r="H2309" s="144"/>
      <c r="I2309" s="144"/>
      <c r="J2309" s="144"/>
      <c r="K2309" s="144"/>
      <c r="L2309" s="144"/>
      <c r="M2309" s="144"/>
      <c r="N2309" s="144"/>
      <c r="O2309" s="144"/>
      <c r="S2309" s="144"/>
      <c r="T2309" s="144"/>
    </row>
    <row r="2310" spans="7:20">
      <c r="G2310" s="144"/>
      <c r="H2310" s="144"/>
      <c r="I2310" s="144"/>
      <c r="J2310" s="144"/>
      <c r="K2310" s="144"/>
      <c r="L2310" s="144"/>
      <c r="M2310" s="144"/>
      <c r="N2310" s="144"/>
      <c r="O2310" s="144"/>
      <c r="S2310" s="144"/>
      <c r="T2310" s="144"/>
    </row>
    <row r="2311" spans="7:20">
      <c r="G2311" s="144"/>
      <c r="H2311" s="144"/>
      <c r="I2311" s="144"/>
      <c r="J2311" s="144"/>
      <c r="K2311" s="144"/>
      <c r="L2311" s="144"/>
      <c r="M2311" s="144"/>
      <c r="N2311" s="144"/>
      <c r="O2311" s="144"/>
      <c r="S2311" s="144"/>
      <c r="T2311" s="144"/>
    </row>
    <row r="2312" spans="7:20">
      <c r="G2312" s="144"/>
      <c r="H2312" s="144"/>
      <c r="I2312" s="144"/>
      <c r="J2312" s="144"/>
      <c r="K2312" s="144"/>
      <c r="L2312" s="144"/>
      <c r="M2312" s="144"/>
      <c r="N2312" s="144"/>
      <c r="O2312" s="144"/>
      <c r="S2312" s="144"/>
      <c r="T2312" s="144"/>
    </row>
    <row r="2313" spans="7:20">
      <c r="G2313" s="144"/>
      <c r="H2313" s="144"/>
      <c r="I2313" s="144"/>
      <c r="J2313" s="144"/>
      <c r="K2313" s="144"/>
      <c r="L2313" s="144"/>
      <c r="M2313" s="144"/>
      <c r="N2313" s="144"/>
      <c r="O2313" s="144"/>
      <c r="S2313" s="144"/>
      <c r="T2313" s="144"/>
    </row>
    <row r="2314" spans="7:20">
      <c r="G2314" s="144"/>
      <c r="H2314" s="144"/>
      <c r="I2314" s="144"/>
      <c r="J2314" s="144"/>
      <c r="K2314" s="144"/>
      <c r="L2314" s="144"/>
      <c r="M2314" s="144"/>
      <c r="N2314" s="144"/>
      <c r="O2314" s="144"/>
      <c r="S2314" s="144"/>
      <c r="T2314" s="144"/>
    </row>
    <row r="2315" spans="7:20">
      <c r="G2315" s="144"/>
      <c r="H2315" s="144"/>
      <c r="I2315" s="144"/>
      <c r="J2315" s="144"/>
      <c r="K2315" s="144"/>
      <c r="L2315" s="144"/>
      <c r="M2315" s="144"/>
      <c r="N2315" s="144"/>
      <c r="O2315" s="144"/>
      <c r="S2315" s="144"/>
      <c r="T2315" s="144"/>
    </row>
    <row r="2316" spans="7:20">
      <c r="G2316" s="144"/>
      <c r="H2316" s="144"/>
      <c r="I2316" s="144"/>
      <c r="J2316" s="144"/>
      <c r="K2316" s="144"/>
      <c r="L2316" s="144"/>
      <c r="M2316" s="144"/>
      <c r="N2316" s="144"/>
      <c r="O2316" s="144"/>
      <c r="S2316" s="144"/>
      <c r="T2316" s="144"/>
    </row>
    <row r="2317" spans="7:20">
      <c r="G2317" s="144"/>
      <c r="H2317" s="144"/>
      <c r="I2317" s="144"/>
      <c r="J2317" s="144"/>
      <c r="K2317" s="144"/>
      <c r="L2317" s="144"/>
      <c r="M2317" s="144"/>
      <c r="N2317" s="144"/>
      <c r="O2317" s="144"/>
      <c r="S2317" s="144"/>
      <c r="T2317" s="144"/>
    </row>
    <row r="2318" spans="7:20">
      <c r="G2318" s="144"/>
      <c r="H2318" s="144"/>
      <c r="I2318" s="144"/>
      <c r="J2318" s="144"/>
      <c r="K2318" s="144"/>
      <c r="L2318" s="144"/>
      <c r="M2318" s="144"/>
      <c r="N2318" s="144"/>
      <c r="O2318" s="144"/>
      <c r="S2318" s="144"/>
      <c r="T2318" s="144"/>
    </row>
    <row r="2319" spans="7:20">
      <c r="G2319" s="144"/>
      <c r="H2319" s="144"/>
      <c r="I2319" s="144"/>
      <c r="J2319" s="144"/>
      <c r="K2319" s="144"/>
      <c r="L2319" s="144"/>
      <c r="M2319" s="144"/>
      <c r="N2319" s="144"/>
      <c r="O2319" s="144"/>
      <c r="S2319" s="144"/>
      <c r="T2319" s="144"/>
    </row>
    <row r="2320" spans="7:20">
      <c r="G2320" s="144"/>
      <c r="H2320" s="144"/>
      <c r="I2320" s="144"/>
      <c r="J2320" s="144"/>
      <c r="K2320" s="144"/>
      <c r="L2320" s="144"/>
      <c r="M2320" s="144"/>
      <c r="N2320" s="144"/>
      <c r="O2320" s="144"/>
      <c r="S2320" s="144"/>
      <c r="T2320" s="144"/>
    </row>
    <row r="2321" spans="7:20">
      <c r="G2321" s="144"/>
      <c r="H2321" s="144"/>
      <c r="I2321" s="144"/>
      <c r="J2321" s="144"/>
      <c r="K2321" s="144"/>
      <c r="L2321" s="144"/>
      <c r="M2321" s="144"/>
      <c r="N2321" s="144"/>
      <c r="O2321" s="144"/>
      <c r="S2321" s="144"/>
      <c r="T2321" s="144"/>
    </row>
    <row r="2322" spans="7:20">
      <c r="G2322" s="144"/>
      <c r="H2322" s="144"/>
      <c r="I2322" s="144"/>
      <c r="J2322" s="144"/>
      <c r="K2322" s="144"/>
      <c r="L2322" s="144"/>
      <c r="M2322" s="144"/>
      <c r="N2322" s="144"/>
      <c r="O2322" s="144"/>
      <c r="S2322" s="144"/>
      <c r="T2322" s="144"/>
    </row>
    <row r="2323" spans="7:20">
      <c r="G2323" s="144"/>
      <c r="H2323" s="144"/>
      <c r="I2323" s="144"/>
      <c r="J2323" s="144"/>
      <c r="K2323" s="144"/>
      <c r="L2323" s="144"/>
      <c r="M2323" s="144"/>
      <c r="N2323" s="144"/>
      <c r="O2323" s="144"/>
      <c r="S2323" s="144"/>
      <c r="T2323" s="144"/>
    </row>
    <row r="2324" spans="7:20">
      <c r="G2324" s="144"/>
      <c r="H2324" s="144"/>
      <c r="I2324" s="144"/>
      <c r="J2324" s="144"/>
      <c r="K2324" s="144"/>
      <c r="L2324" s="144"/>
      <c r="M2324" s="144"/>
      <c r="N2324" s="144"/>
      <c r="O2324" s="144"/>
      <c r="S2324" s="144"/>
      <c r="T2324" s="144"/>
    </row>
    <row r="2325" spans="7:20">
      <c r="G2325" s="144"/>
      <c r="H2325" s="144"/>
      <c r="I2325" s="144"/>
      <c r="J2325" s="144"/>
      <c r="K2325" s="144"/>
      <c r="L2325" s="144"/>
      <c r="M2325" s="144"/>
      <c r="N2325" s="144"/>
      <c r="O2325" s="144"/>
      <c r="S2325" s="144"/>
      <c r="T2325" s="144"/>
    </row>
    <row r="2326" spans="7:20">
      <c r="G2326" s="144"/>
      <c r="H2326" s="144"/>
      <c r="I2326" s="144"/>
      <c r="J2326" s="144"/>
      <c r="K2326" s="144"/>
      <c r="L2326" s="144"/>
      <c r="M2326" s="144"/>
      <c r="N2326" s="144"/>
      <c r="O2326" s="144"/>
      <c r="S2326" s="144"/>
      <c r="T2326" s="144"/>
    </row>
    <row r="2327" spans="7:20">
      <c r="G2327" s="144"/>
      <c r="H2327" s="144"/>
      <c r="I2327" s="144"/>
      <c r="J2327" s="144"/>
      <c r="K2327" s="144"/>
      <c r="L2327" s="144"/>
      <c r="M2327" s="144"/>
      <c r="N2327" s="144"/>
      <c r="O2327" s="144"/>
      <c r="S2327" s="144"/>
      <c r="T2327" s="144"/>
    </row>
    <row r="2328" spans="7:20">
      <c r="G2328" s="144"/>
      <c r="H2328" s="144"/>
      <c r="I2328" s="144"/>
      <c r="J2328" s="144"/>
      <c r="K2328" s="144"/>
      <c r="L2328" s="144"/>
      <c r="M2328" s="144"/>
      <c r="N2328" s="144"/>
      <c r="O2328" s="144"/>
      <c r="S2328" s="144"/>
      <c r="T2328" s="144"/>
    </row>
    <row r="2329" spans="7:20">
      <c r="G2329" s="144"/>
      <c r="H2329" s="144"/>
      <c r="I2329" s="144"/>
      <c r="J2329" s="144"/>
      <c r="K2329" s="144"/>
      <c r="L2329" s="144"/>
      <c r="M2329" s="144"/>
      <c r="N2329" s="144"/>
      <c r="O2329" s="144"/>
      <c r="S2329" s="144"/>
      <c r="T2329" s="144"/>
    </row>
    <row r="2330" spans="7:20">
      <c r="G2330" s="144"/>
      <c r="H2330" s="144"/>
      <c r="I2330" s="144"/>
      <c r="J2330" s="144"/>
      <c r="K2330" s="144"/>
      <c r="L2330" s="144"/>
      <c r="M2330" s="144"/>
      <c r="N2330" s="144"/>
      <c r="O2330" s="144"/>
      <c r="S2330" s="144"/>
      <c r="T2330" s="144"/>
    </row>
    <row r="2331" spans="7:20">
      <c r="G2331" s="144"/>
      <c r="H2331" s="144"/>
      <c r="I2331" s="144"/>
      <c r="J2331" s="144"/>
      <c r="K2331" s="144"/>
      <c r="L2331" s="144"/>
      <c r="M2331" s="144"/>
      <c r="N2331" s="144"/>
      <c r="O2331" s="144"/>
      <c r="S2331" s="144"/>
      <c r="T2331" s="144"/>
    </row>
    <row r="2332" spans="7:20">
      <c r="G2332" s="144"/>
      <c r="H2332" s="144"/>
      <c r="I2332" s="144"/>
      <c r="J2332" s="144"/>
      <c r="K2332" s="144"/>
      <c r="L2332" s="144"/>
      <c r="M2332" s="144"/>
      <c r="N2332" s="144"/>
      <c r="O2332" s="144"/>
      <c r="S2332" s="144"/>
      <c r="T2332" s="144"/>
    </row>
    <row r="2333" spans="7:20">
      <c r="G2333" s="144"/>
      <c r="H2333" s="144"/>
      <c r="I2333" s="144"/>
      <c r="J2333" s="144"/>
      <c r="K2333" s="144"/>
      <c r="L2333" s="144"/>
      <c r="M2333" s="144"/>
      <c r="N2333" s="144"/>
      <c r="O2333" s="144"/>
      <c r="S2333" s="144"/>
      <c r="T2333" s="144"/>
    </row>
    <row r="2334" spans="7:20">
      <c r="G2334" s="144"/>
      <c r="H2334" s="144"/>
      <c r="I2334" s="144"/>
      <c r="J2334" s="144"/>
      <c r="K2334" s="144"/>
      <c r="L2334" s="144"/>
      <c r="M2334" s="144"/>
      <c r="N2334" s="144"/>
      <c r="O2334" s="144"/>
      <c r="S2334" s="144"/>
      <c r="T2334" s="144"/>
    </row>
    <row r="2335" spans="7:20">
      <c r="G2335" s="144"/>
      <c r="H2335" s="144"/>
      <c r="I2335" s="144"/>
      <c r="J2335" s="144"/>
      <c r="K2335" s="144"/>
      <c r="L2335" s="144"/>
      <c r="M2335" s="144"/>
      <c r="N2335" s="144"/>
      <c r="O2335" s="144"/>
      <c r="S2335" s="144"/>
      <c r="T2335" s="144"/>
    </row>
    <row r="2336" spans="7:20">
      <c r="G2336" s="144"/>
      <c r="H2336" s="144"/>
      <c r="I2336" s="144"/>
      <c r="J2336" s="144"/>
      <c r="K2336" s="144"/>
      <c r="L2336" s="144"/>
      <c r="M2336" s="144"/>
      <c r="N2336" s="144"/>
      <c r="O2336" s="144"/>
      <c r="S2336" s="144"/>
      <c r="T2336" s="144"/>
    </row>
    <row r="2337" spans="7:20">
      <c r="G2337" s="144"/>
      <c r="H2337" s="144"/>
      <c r="I2337" s="144"/>
      <c r="J2337" s="144"/>
      <c r="K2337" s="144"/>
      <c r="L2337" s="144"/>
      <c r="M2337" s="144"/>
      <c r="N2337" s="144"/>
      <c r="O2337" s="144"/>
      <c r="S2337" s="144"/>
      <c r="T2337" s="144"/>
    </row>
    <row r="2338" spans="7:20">
      <c r="G2338" s="144"/>
      <c r="H2338" s="144"/>
      <c r="I2338" s="144"/>
      <c r="J2338" s="144"/>
      <c r="K2338" s="144"/>
      <c r="L2338" s="144"/>
      <c r="M2338" s="144"/>
      <c r="N2338" s="144"/>
      <c r="O2338" s="144"/>
      <c r="S2338" s="144"/>
      <c r="T2338" s="144"/>
    </row>
    <row r="2339" spans="7:20">
      <c r="G2339" s="144"/>
      <c r="H2339" s="144"/>
      <c r="I2339" s="144"/>
      <c r="J2339" s="144"/>
      <c r="K2339" s="144"/>
      <c r="L2339" s="144"/>
      <c r="M2339" s="144"/>
      <c r="N2339" s="144"/>
      <c r="O2339" s="144"/>
      <c r="S2339" s="144"/>
      <c r="T2339" s="144"/>
    </row>
    <row r="2340" spans="7:20">
      <c r="G2340" s="144"/>
      <c r="H2340" s="144"/>
      <c r="I2340" s="144"/>
      <c r="J2340" s="144"/>
      <c r="K2340" s="144"/>
      <c r="L2340" s="144"/>
      <c r="M2340" s="144"/>
      <c r="N2340" s="144"/>
      <c r="O2340" s="144"/>
      <c r="S2340" s="144"/>
      <c r="T2340" s="144"/>
    </row>
    <row r="2341" spans="7:20">
      <c r="G2341" s="144"/>
      <c r="H2341" s="144"/>
      <c r="I2341" s="144"/>
      <c r="J2341" s="144"/>
      <c r="K2341" s="144"/>
      <c r="L2341" s="144"/>
      <c r="M2341" s="144"/>
      <c r="N2341" s="144"/>
      <c r="O2341" s="144"/>
      <c r="S2341" s="144"/>
      <c r="T2341" s="144"/>
    </row>
    <row r="2342" spans="7:20">
      <c r="G2342" s="144"/>
      <c r="H2342" s="144"/>
      <c r="I2342" s="144"/>
      <c r="J2342" s="144"/>
      <c r="K2342" s="144"/>
      <c r="L2342" s="144"/>
      <c r="M2342" s="144"/>
      <c r="N2342" s="144"/>
      <c r="O2342" s="144"/>
      <c r="S2342" s="144"/>
      <c r="T2342" s="144"/>
    </row>
    <row r="2343" spans="7:20">
      <c r="G2343" s="144"/>
      <c r="H2343" s="144"/>
      <c r="I2343" s="144"/>
      <c r="J2343" s="144"/>
      <c r="K2343" s="144"/>
      <c r="L2343" s="144"/>
      <c r="M2343" s="144"/>
      <c r="N2343" s="144"/>
      <c r="O2343" s="144"/>
      <c r="S2343" s="144"/>
      <c r="T2343" s="144"/>
    </row>
    <row r="2344" spans="7:20">
      <c r="G2344" s="144"/>
      <c r="H2344" s="144"/>
      <c r="I2344" s="144"/>
      <c r="J2344" s="144"/>
      <c r="K2344" s="144"/>
      <c r="L2344" s="144"/>
      <c r="M2344" s="144"/>
      <c r="N2344" s="144"/>
      <c r="O2344" s="144"/>
      <c r="S2344" s="144"/>
      <c r="T2344" s="144"/>
    </row>
    <row r="2345" spans="7:20">
      <c r="G2345" s="144"/>
      <c r="H2345" s="144"/>
      <c r="I2345" s="144"/>
      <c r="J2345" s="144"/>
      <c r="K2345" s="144"/>
      <c r="L2345" s="144"/>
      <c r="M2345" s="144"/>
      <c r="N2345" s="144"/>
      <c r="O2345" s="144"/>
      <c r="S2345" s="144"/>
      <c r="T2345" s="144"/>
    </row>
    <row r="2346" spans="7:20">
      <c r="G2346" s="144"/>
      <c r="H2346" s="144"/>
      <c r="I2346" s="144"/>
      <c r="J2346" s="144"/>
      <c r="K2346" s="144"/>
      <c r="L2346" s="144"/>
      <c r="M2346" s="144"/>
      <c r="N2346" s="144"/>
      <c r="O2346" s="144"/>
      <c r="S2346" s="144"/>
      <c r="T2346" s="144"/>
    </row>
    <row r="2347" spans="7:20">
      <c r="G2347" s="144"/>
      <c r="H2347" s="144"/>
      <c r="I2347" s="144"/>
      <c r="J2347" s="144"/>
      <c r="K2347" s="144"/>
      <c r="L2347" s="144"/>
      <c r="M2347" s="144"/>
      <c r="N2347" s="144"/>
      <c r="O2347" s="144"/>
      <c r="S2347" s="144"/>
      <c r="T2347" s="144"/>
    </row>
    <row r="2348" spans="7:20">
      <c r="G2348" s="144"/>
      <c r="H2348" s="144"/>
      <c r="I2348" s="144"/>
      <c r="J2348" s="144"/>
      <c r="K2348" s="144"/>
      <c r="L2348" s="144"/>
      <c r="M2348" s="144"/>
      <c r="N2348" s="144"/>
      <c r="O2348" s="144"/>
      <c r="S2348" s="144"/>
      <c r="T2348" s="144"/>
    </row>
    <row r="2349" spans="7:20">
      <c r="G2349" s="144"/>
      <c r="H2349" s="144"/>
      <c r="I2349" s="144"/>
      <c r="J2349" s="144"/>
      <c r="K2349" s="144"/>
      <c r="L2349" s="144"/>
      <c r="M2349" s="144"/>
      <c r="N2349" s="144"/>
      <c r="O2349" s="144"/>
      <c r="S2349" s="144"/>
      <c r="T2349" s="144"/>
    </row>
    <row r="2350" spans="7:20">
      <c r="G2350" s="144"/>
      <c r="H2350" s="144"/>
      <c r="I2350" s="144"/>
      <c r="J2350" s="144"/>
      <c r="K2350" s="144"/>
      <c r="L2350" s="144"/>
      <c r="M2350" s="144"/>
      <c r="N2350" s="144"/>
      <c r="O2350" s="144"/>
      <c r="S2350" s="144"/>
      <c r="T2350" s="144"/>
    </row>
    <row r="2351" spans="7:20">
      <c r="G2351" s="144"/>
      <c r="H2351" s="144"/>
      <c r="I2351" s="144"/>
      <c r="J2351" s="144"/>
      <c r="K2351" s="144"/>
      <c r="L2351" s="144"/>
      <c r="M2351" s="144"/>
      <c r="N2351" s="144"/>
      <c r="O2351" s="144"/>
      <c r="S2351" s="144"/>
      <c r="T2351" s="144"/>
    </row>
    <row r="2352" spans="7:20">
      <c r="G2352" s="144"/>
      <c r="H2352" s="144"/>
      <c r="I2352" s="144"/>
      <c r="J2352" s="144"/>
      <c r="K2352" s="144"/>
      <c r="L2352" s="144"/>
      <c r="M2352" s="144"/>
      <c r="N2352" s="144"/>
      <c r="O2352" s="144"/>
      <c r="S2352" s="144"/>
      <c r="T2352" s="144"/>
    </row>
    <row r="2353" spans="7:20">
      <c r="G2353" s="144"/>
      <c r="H2353" s="144"/>
      <c r="I2353" s="144"/>
      <c r="J2353" s="144"/>
      <c r="K2353" s="144"/>
      <c r="L2353" s="144"/>
      <c r="M2353" s="144"/>
      <c r="N2353" s="144"/>
      <c r="O2353" s="144"/>
      <c r="S2353" s="144"/>
      <c r="T2353" s="144"/>
    </row>
    <row r="2354" spans="7:20">
      <c r="G2354" s="144"/>
      <c r="H2354" s="144"/>
      <c r="I2354" s="144"/>
      <c r="J2354" s="144"/>
      <c r="K2354" s="144"/>
      <c r="L2354" s="144"/>
      <c r="M2354" s="144"/>
      <c r="N2354" s="144"/>
      <c r="O2354" s="144"/>
      <c r="S2354" s="144"/>
      <c r="T2354" s="144"/>
    </row>
    <row r="2355" spans="7:20">
      <c r="G2355" s="144"/>
      <c r="H2355" s="144"/>
      <c r="I2355" s="144"/>
      <c r="J2355" s="144"/>
      <c r="K2355" s="144"/>
      <c r="L2355" s="144"/>
      <c r="M2355" s="144"/>
      <c r="N2355" s="144"/>
      <c r="O2355" s="144"/>
      <c r="S2355" s="144"/>
      <c r="T2355" s="144"/>
    </row>
    <row r="2356" spans="7:20">
      <c r="G2356" s="144"/>
      <c r="H2356" s="144"/>
      <c r="I2356" s="144"/>
      <c r="J2356" s="144"/>
      <c r="K2356" s="144"/>
      <c r="L2356" s="144"/>
      <c r="M2356" s="144"/>
      <c r="N2356" s="144"/>
      <c r="O2356" s="144"/>
      <c r="S2356" s="144"/>
      <c r="T2356" s="144"/>
    </row>
    <row r="2357" spans="7:20">
      <c r="G2357" s="144"/>
      <c r="H2357" s="144"/>
      <c r="I2357" s="144"/>
      <c r="J2357" s="144"/>
      <c r="K2357" s="144"/>
      <c r="L2357" s="144"/>
      <c r="M2357" s="144"/>
      <c r="N2357" s="144"/>
      <c r="O2357" s="144"/>
      <c r="S2357" s="144"/>
      <c r="T2357" s="144"/>
    </row>
    <row r="2358" spans="7:20">
      <c r="G2358" s="144"/>
      <c r="H2358" s="144"/>
      <c r="I2358" s="144"/>
      <c r="J2358" s="144"/>
      <c r="K2358" s="144"/>
      <c r="L2358" s="144"/>
      <c r="M2358" s="144"/>
      <c r="N2358" s="144"/>
      <c r="O2358" s="144"/>
      <c r="S2358" s="144"/>
      <c r="T2358" s="144"/>
    </row>
    <row r="2359" spans="7:20">
      <c r="G2359" s="144"/>
      <c r="H2359" s="144"/>
      <c r="I2359" s="144"/>
      <c r="J2359" s="144"/>
      <c r="K2359" s="144"/>
      <c r="L2359" s="144"/>
      <c r="M2359" s="144"/>
      <c r="N2359" s="144"/>
      <c r="O2359" s="144"/>
      <c r="S2359" s="144"/>
      <c r="T2359" s="144"/>
    </row>
    <row r="2360" spans="7:20">
      <c r="G2360" s="144"/>
      <c r="H2360" s="144"/>
      <c r="I2360" s="144"/>
      <c r="J2360" s="144"/>
      <c r="K2360" s="144"/>
      <c r="L2360" s="144"/>
      <c r="M2360" s="144"/>
      <c r="N2360" s="144"/>
      <c r="O2360" s="144"/>
      <c r="S2360" s="144"/>
      <c r="T2360" s="144"/>
    </row>
    <row r="2361" spans="7:20">
      <c r="G2361" s="144"/>
      <c r="H2361" s="144"/>
      <c r="I2361" s="144"/>
      <c r="J2361" s="144"/>
      <c r="K2361" s="144"/>
      <c r="L2361" s="144"/>
      <c r="M2361" s="144"/>
      <c r="N2361" s="144"/>
      <c r="O2361" s="144"/>
      <c r="S2361" s="144"/>
      <c r="T2361" s="144"/>
    </row>
    <row r="2362" spans="7:20">
      <c r="G2362" s="144"/>
      <c r="H2362" s="144"/>
      <c r="I2362" s="144"/>
      <c r="J2362" s="144"/>
      <c r="K2362" s="144"/>
      <c r="L2362" s="144"/>
      <c r="M2362" s="144"/>
      <c r="N2362" s="144"/>
      <c r="O2362" s="144"/>
      <c r="S2362" s="144"/>
      <c r="T2362" s="144"/>
    </row>
    <row r="2363" spans="7:20">
      <c r="G2363" s="144"/>
      <c r="H2363" s="144"/>
      <c r="I2363" s="144"/>
      <c r="J2363" s="144"/>
      <c r="K2363" s="144"/>
      <c r="L2363" s="144"/>
      <c r="M2363" s="144"/>
      <c r="N2363" s="144"/>
      <c r="O2363" s="144"/>
      <c r="S2363" s="144"/>
      <c r="T2363" s="144"/>
    </row>
    <row r="2364" spans="7:20">
      <c r="G2364" s="144"/>
      <c r="H2364" s="144"/>
      <c r="I2364" s="144"/>
      <c r="J2364" s="144"/>
      <c r="K2364" s="144"/>
      <c r="L2364" s="144"/>
      <c r="M2364" s="144"/>
      <c r="N2364" s="144"/>
      <c r="O2364" s="144"/>
      <c r="S2364" s="144"/>
      <c r="T2364" s="144"/>
    </row>
    <row r="2365" spans="7:20">
      <c r="G2365" s="144"/>
      <c r="H2365" s="144"/>
      <c r="I2365" s="144"/>
      <c r="J2365" s="144"/>
      <c r="K2365" s="144"/>
      <c r="L2365" s="144"/>
      <c r="M2365" s="144"/>
      <c r="N2365" s="144"/>
      <c r="O2365" s="144"/>
      <c r="S2365" s="144"/>
      <c r="T2365" s="144"/>
    </row>
    <row r="2366" spans="7:20">
      <c r="G2366" s="144"/>
      <c r="H2366" s="144"/>
      <c r="I2366" s="144"/>
      <c r="J2366" s="144"/>
      <c r="K2366" s="144"/>
      <c r="L2366" s="144"/>
      <c r="M2366" s="144"/>
      <c r="N2366" s="144"/>
      <c r="O2366" s="144"/>
      <c r="S2366" s="144"/>
      <c r="T2366" s="144"/>
    </row>
    <row r="2367" spans="7:20">
      <c r="G2367" s="144"/>
      <c r="H2367" s="144"/>
      <c r="I2367" s="144"/>
      <c r="J2367" s="144"/>
      <c r="K2367" s="144"/>
      <c r="L2367" s="144"/>
      <c r="M2367" s="144"/>
      <c r="N2367" s="144"/>
      <c r="O2367" s="144"/>
      <c r="S2367" s="144"/>
      <c r="T2367" s="144"/>
    </row>
    <row r="2368" spans="7:20">
      <c r="G2368" s="144"/>
      <c r="H2368" s="144"/>
      <c r="I2368" s="144"/>
      <c r="J2368" s="144"/>
      <c r="K2368" s="144"/>
      <c r="L2368" s="144"/>
      <c r="M2368" s="144"/>
      <c r="N2368" s="144"/>
      <c r="O2368" s="144"/>
      <c r="S2368" s="144"/>
      <c r="T2368" s="144"/>
    </row>
    <row r="2369" spans="7:20">
      <c r="G2369" s="144"/>
      <c r="H2369" s="144"/>
      <c r="I2369" s="144"/>
      <c r="J2369" s="144"/>
      <c r="K2369" s="144"/>
      <c r="L2369" s="144"/>
      <c r="M2369" s="144"/>
      <c r="N2369" s="144"/>
      <c r="O2369" s="144"/>
      <c r="S2369" s="144"/>
      <c r="T2369" s="144"/>
    </row>
    <row r="2370" spans="7:20">
      <c r="G2370" s="144"/>
      <c r="H2370" s="144"/>
      <c r="I2370" s="144"/>
      <c r="J2370" s="144"/>
      <c r="K2370" s="144"/>
      <c r="L2370" s="144"/>
      <c r="M2370" s="144"/>
      <c r="N2370" s="144"/>
      <c r="O2370" s="144"/>
      <c r="S2370" s="144"/>
      <c r="T2370" s="144"/>
    </row>
    <row r="2371" spans="7:20">
      <c r="G2371" s="144"/>
      <c r="H2371" s="144"/>
      <c r="I2371" s="144"/>
      <c r="J2371" s="144"/>
      <c r="K2371" s="144"/>
      <c r="L2371" s="144"/>
      <c r="M2371" s="144"/>
      <c r="N2371" s="144"/>
      <c r="O2371" s="144"/>
      <c r="S2371" s="144"/>
      <c r="T2371" s="144"/>
    </row>
    <row r="2372" spans="7:20">
      <c r="G2372" s="144"/>
      <c r="H2372" s="144"/>
      <c r="I2372" s="144"/>
      <c r="J2372" s="144"/>
      <c r="K2372" s="144"/>
      <c r="L2372" s="144"/>
      <c r="M2372" s="144"/>
      <c r="N2372" s="144"/>
      <c r="O2372" s="144"/>
      <c r="S2372" s="144"/>
      <c r="T2372" s="144"/>
    </row>
    <row r="2373" spans="7:20">
      <c r="G2373" s="144"/>
      <c r="H2373" s="144"/>
      <c r="I2373" s="144"/>
      <c r="J2373" s="144"/>
      <c r="K2373" s="144"/>
      <c r="L2373" s="144"/>
      <c r="M2373" s="144"/>
      <c r="N2373" s="144"/>
      <c r="O2373" s="144"/>
      <c r="S2373" s="144"/>
      <c r="T2373" s="144"/>
    </row>
    <row r="2374" spans="7:20">
      <c r="G2374" s="144"/>
      <c r="H2374" s="144"/>
      <c r="I2374" s="144"/>
      <c r="J2374" s="144"/>
      <c r="K2374" s="144"/>
      <c r="L2374" s="144"/>
      <c r="M2374" s="144"/>
      <c r="N2374" s="144"/>
      <c r="O2374" s="144"/>
      <c r="S2374" s="144"/>
      <c r="T2374" s="144"/>
    </row>
    <row r="2375" spans="7:20">
      <c r="G2375" s="144"/>
      <c r="H2375" s="144"/>
      <c r="I2375" s="144"/>
      <c r="J2375" s="144"/>
      <c r="K2375" s="144"/>
      <c r="L2375" s="144"/>
      <c r="M2375" s="144"/>
      <c r="N2375" s="144"/>
      <c r="O2375" s="144"/>
      <c r="S2375" s="144"/>
      <c r="T2375" s="144"/>
    </row>
    <row r="2376" spans="7:20">
      <c r="G2376" s="144"/>
      <c r="H2376" s="144"/>
      <c r="I2376" s="144"/>
      <c r="J2376" s="144"/>
      <c r="K2376" s="144"/>
      <c r="L2376" s="144"/>
      <c r="M2376" s="144"/>
      <c r="N2376" s="144"/>
      <c r="O2376" s="144"/>
      <c r="S2376" s="144"/>
      <c r="T2376" s="144"/>
    </row>
    <row r="2377" spans="7:20">
      <c r="G2377" s="144"/>
      <c r="H2377" s="144"/>
      <c r="I2377" s="144"/>
      <c r="J2377" s="144"/>
      <c r="K2377" s="144"/>
      <c r="L2377" s="144"/>
      <c r="M2377" s="144"/>
      <c r="N2377" s="144"/>
      <c r="O2377" s="144"/>
      <c r="S2377" s="144"/>
      <c r="T2377" s="144"/>
    </row>
    <row r="2378" spans="7:20">
      <c r="G2378" s="144"/>
      <c r="H2378" s="144"/>
      <c r="I2378" s="144"/>
      <c r="J2378" s="144"/>
      <c r="K2378" s="144"/>
      <c r="L2378" s="144"/>
      <c r="M2378" s="144"/>
      <c r="N2378" s="144"/>
      <c r="O2378" s="144"/>
      <c r="S2378" s="144"/>
      <c r="T2378" s="144"/>
    </row>
    <row r="2379" spans="7:20">
      <c r="G2379" s="144"/>
      <c r="H2379" s="144"/>
      <c r="I2379" s="144"/>
      <c r="J2379" s="144"/>
      <c r="K2379" s="144"/>
      <c r="L2379" s="144"/>
      <c r="M2379" s="144"/>
      <c r="N2379" s="144"/>
      <c r="O2379" s="144"/>
      <c r="S2379" s="144"/>
      <c r="T2379" s="144"/>
    </row>
    <row r="2380" spans="7:20">
      <c r="G2380" s="144"/>
      <c r="H2380" s="144"/>
      <c r="I2380" s="144"/>
      <c r="J2380" s="144"/>
      <c r="K2380" s="144"/>
      <c r="L2380" s="144"/>
      <c r="M2380" s="144"/>
      <c r="N2380" s="144"/>
      <c r="O2380" s="144"/>
      <c r="S2380" s="144"/>
      <c r="T2380" s="144"/>
    </row>
    <row r="2381" spans="7:20">
      <c r="G2381" s="144"/>
      <c r="H2381" s="144"/>
      <c r="I2381" s="144"/>
      <c r="J2381" s="144"/>
      <c r="K2381" s="144"/>
      <c r="L2381" s="144"/>
      <c r="M2381" s="144"/>
      <c r="N2381" s="144"/>
      <c r="O2381" s="144"/>
      <c r="S2381" s="144"/>
      <c r="T2381" s="144"/>
    </row>
    <row r="2382" spans="7:20">
      <c r="G2382" s="144"/>
      <c r="H2382" s="144"/>
      <c r="I2382" s="144"/>
      <c r="J2382" s="144"/>
      <c r="K2382" s="144"/>
      <c r="L2382" s="144"/>
      <c r="M2382" s="144"/>
      <c r="N2382" s="144"/>
      <c r="O2382" s="144"/>
      <c r="S2382" s="144"/>
      <c r="T2382" s="144"/>
    </row>
    <row r="2383" spans="7:20">
      <c r="G2383" s="144"/>
      <c r="H2383" s="144"/>
      <c r="I2383" s="144"/>
      <c r="J2383" s="144"/>
      <c r="K2383" s="144"/>
      <c r="L2383" s="144"/>
      <c r="M2383" s="144"/>
      <c r="N2383" s="144"/>
      <c r="O2383" s="144"/>
      <c r="S2383" s="144"/>
      <c r="T2383" s="144"/>
    </row>
    <row r="2384" spans="7:20">
      <c r="G2384" s="144"/>
      <c r="H2384" s="144"/>
      <c r="I2384" s="144"/>
      <c r="J2384" s="144"/>
      <c r="K2384" s="144"/>
      <c r="L2384" s="144"/>
      <c r="M2384" s="144"/>
      <c r="N2384" s="144"/>
      <c r="O2384" s="144"/>
      <c r="S2384" s="144"/>
      <c r="T2384" s="144"/>
    </row>
    <row r="2385" spans="7:20">
      <c r="G2385" s="144"/>
      <c r="H2385" s="144"/>
      <c r="I2385" s="144"/>
      <c r="J2385" s="144"/>
      <c r="K2385" s="144"/>
      <c r="L2385" s="144"/>
      <c r="M2385" s="144"/>
      <c r="N2385" s="144"/>
      <c r="O2385" s="144"/>
      <c r="S2385" s="144"/>
      <c r="T2385" s="144"/>
    </row>
    <row r="2386" spans="7:20">
      <c r="G2386" s="144"/>
      <c r="H2386" s="144"/>
      <c r="I2386" s="144"/>
      <c r="J2386" s="144"/>
      <c r="K2386" s="144"/>
      <c r="L2386" s="144"/>
      <c r="M2386" s="144"/>
      <c r="N2386" s="144"/>
      <c r="O2386" s="144"/>
      <c r="S2386" s="144"/>
      <c r="T2386" s="144"/>
    </row>
    <row r="2387" spans="7:20">
      <c r="G2387" s="144"/>
      <c r="H2387" s="144"/>
      <c r="I2387" s="144"/>
      <c r="J2387" s="144"/>
      <c r="K2387" s="144"/>
      <c r="L2387" s="144"/>
      <c r="M2387" s="144"/>
      <c r="N2387" s="144"/>
      <c r="O2387" s="144"/>
      <c r="S2387" s="144"/>
      <c r="T2387" s="144"/>
    </row>
    <row r="2388" spans="7:20">
      <c r="G2388" s="144"/>
      <c r="H2388" s="144"/>
      <c r="I2388" s="144"/>
      <c r="J2388" s="144"/>
      <c r="K2388" s="144"/>
      <c r="L2388" s="144"/>
      <c r="M2388" s="144"/>
      <c r="N2388" s="144"/>
      <c r="O2388" s="144"/>
      <c r="S2388" s="144"/>
      <c r="T2388" s="144"/>
    </row>
    <row r="2389" spans="7:20">
      <c r="G2389" s="144"/>
      <c r="H2389" s="144"/>
      <c r="I2389" s="144"/>
      <c r="J2389" s="144"/>
      <c r="K2389" s="144"/>
      <c r="L2389" s="144"/>
      <c r="M2389" s="144"/>
      <c r="N2389" s="144"/>
      <c r="O2389" s="144"/>
      <c r="S2389" s="144"/>
      <c r="T2389" s="144"/>
    </row>
    <row r="2390" spans="7:20">
      <c r="G2390" s="144"/>
      <c r="H2390" s="144"/>
      <c r="I2390" s="144"/>
      <c r="J2390" s="144"/>
      <c r="K2390" s="144"/>
      <c r="L2390" s="144"/>
      <c r="M2390" s="144"/>
      <c r="N2390" s="144"/>
      <c r="O2390" s="144"/>
      <c r="S2390" s="144"/>
      <c r="T2390" s="144"/>
    </row>
    <row r="2391" spans="7:20">
      <c r="G2391" s="144"/>
      <c r="H2391" s="144"/>
      <c r="I2391" s="144"/>
      <c r="J2391" s="144"/>
      <c r="K2391" s="144"/>
      <c r="L2391" s="144"/>
      <c r="M2391" s="144"/>
      <c r="N2391" s="144"/>
      <c r="O2391" s="144"/>
      <c r="S2391" s="144"/>
      <c r="T2391" s="144"/>
    </row>
    <row r="2392" spans="7:20">
      <c r="G2392" s="144"/>
      <c r="H2392" s="144"/>
      <c r="I2392" s="144"/>
      <c r="J2392" s="144"/>
      <c r="K2392" s="144"/>
      <c r="L2392" s="144"/>
      <c r="M2392" s="144"/>
      <c r="N2392" s="144"/>
      <c r="O2392" s="144"/>
      <c r="S2392" s="144"/>
      <c r="T2392" s="144"/>
    </row>
    <row r="2393" spans="7:20">
      <c r="G2393" s="144"/>
      <c r="H2393" s="144"/>
      <c r="I2393" s="144"/>
      <c r="J2393" s="144"/>
      <c r="K2393" s="144"/>
      <c r="L2393" s="144"/>
      <c r="M2393" s="144"/>
      <c r="N2393" s="144"/>
      <c r="O2393" s="144"/>
      <c r="S2393" s="144"/>
      <c r="T2393" s="144"/>
    </row>
    <row r="2394" spans="7:20">
      <c r="G2394" s="144"/>
      <c r="H2394" s="144"/>
      <c r="I2394" s="144"/>
      <c r="J2394" s="144"/>
      <c r="K2394" s="144"/>
      <c r="L2394" s="144"/>
      <c r="M2394" s="144"/>
      <c r="N2394" s="144"/>
      <c r="O2394" s="144"/>
      <c r="S2394" s="144"/>
      <c r="T2394" s="144"/>
    </row>
    <row r="2395" spans="7:20">
      <c r="G2395" s="144"/>
      <c r="H2395" s="144"/>
      <c r="I2395" s="144"/>
      <c r="J2395" s="144"/>
      <c r="K2395" s="144"/>
      <c r="L2395" s="144"/>
      <c r="M2395" s="144"/>
      <c r="N2395" s="144"/>
      <c r="O2395" s="144"/>
      <c r="S2395" s="144"/>
      <c r="T2395" s="144"/>
    </row>
    <row r="2396" spans="7:20">
      <c r="G2396" s="144"/>
      <c r="H2396" s="144"/>
      <c r="I2396" s="144"/>
      <c r="J2396" s="144"/>
      <c r="K2396" s="144"/>
      <c r="L2396" s="144"/>
      <c r="M2396" s="144"/>
      <c r="N2396" s="144"/>
      <c r="O2396" s="144"/>
      <c r="S2396" s="144"/>
      <c r="T2396" s="144"/>
    </row>
    <row r="2397" spans="7:20">
      <c r="G2397" s="144"/>
      <c r="H2397" s="144"/>
      <c r="I2397" s="144"/>
      <c r="J2397" s="144"/>
      <c r="K2397" s="144"/>
      <c r="L2397" s="144"/>
      <c r="M2397" s="144"/>
      <c r="N2397" s="144"/>
      <c r="O2397" s="144"/>
      <c r="S2397" s="144"/>
      <c r="T2397" s="144"/>
    </row>
    <row r="2398" spans="7:20">
      <c r="G2398" s="144"/>
      <c r="H2398" s="144"/>
      <c r="I2398" s="144"/>
      <c r="J2398" s="144"/>
      <c r="K2398" s="144"/>
      <c r="L2398" s="144"/>
      <c r="M2398" s="144"/>
      <c r="N2398" s="144"/>
      <c r="O2398" s="144"/>
      <c r="S2398" s="144"/>
      <c r="T2398" s="144"/>
    </row>
    <row r="2399" spans="7:20">
      <c r="G2399" s="144"/>
      <c r="H2399" s="144"/>
      <c r="I2399" s="144"/>
      <c r="J2399" s="144"/>
      <c r="K2399" s="144"/>
      <c r="L2399" s="144"/>
      <c r="M2399" s="144"/>
      <c r="N2399" s="144"/>
      <c r="O2399" s="144"/>
      <c r="S2399" s="144"/>
      <c r="T2399" s="144"/>
    </row>
    <row r="2400" spans="7:20">
      <c r="G2400" s="144"/>
      <c r="H2400" s="144"/>
      <c r="I2400" s="144"/>
      <c r="J2400" s="144"/>
      <c r="K2400" s="144"/>
      <c r="L2400" s="144"/>
      <c r="M2400" s="144"/>
      <c r="N2400" s="144"/>
      <c r="O2400" s="144"/>
      <c r="S2400" s="144"/>
      <c r="T2400" s="144"/>
    </row>
    <row r="2401" spans="7:20">
      <c r="G2401" s="144"/>
      <c r="H2401" s="144"/>
      <c r="I2401" s="144"/>
      <c r="J2401" s="144"/>
      <c r="K2401" s="144"/>
      <c r="L2401" s="144"/>
      <c r="M2401" s="144"/>
      <c r="N2401" s="144"/>
      <c r="O2401" s="144"/>
      <c r="S2401" s="144"/>
      <c r="T2401" s="144"/>
    </row>
    <row r="2402" spans="7:20">
      <c r="G2402" s="144"/>
      <c r="H2402" s="144"/>
      <c r="I2402" s="144"/>
      <c r="J2402" s="144"/>
      <c r="K2402" s="144"/>
      <c r="L2402" s="144"/>
      <c r="M2402" s="144"/>
      <c r="N2402" s="144"/>
      <c r="O2402" s="144"/>
      <c r="S2402" s="144"/>
      <c r="T2402" s="144"/>
    </row>
    <row r="2403" spans="7:20">
      <c r="G2403" s="144"/>
      <c r="H2403" s="144"/>
      <c r="I2403" s="144"/>
      <c r="J2403" s="144"/>
      <c r="K2403" s="144"/>
      <c r="L2403" s="144"/>
      <c r="M2403" s="144"/>
      <c r="N2403" s="144"/>
      <c r="O2403" s="144"/>
      <c r="S2403" s="144"/>
      <c r="T2403" s="144"/>
    </row>
    <row r="2404" spans="7:20">
      <c r="G2404" s="144"/>
      <c r="H2404" s="144"/>
      <c r="I2404" s="144"/>
      <c r="J2404" s="144"/>
      <c r="K2404" s="144"/>
      <c r="L2404" s="144"/>
      <c r="M2404" s="144"/>
      <c r="N2404" s="144"/>
      <c r="O2404" s="144"/>
      <c r="S2404" s="144"/>
      <c r="T2404" s="144"/>
    </row>
    <row r="2405" spans="7:20">
      <c r="G2405" s="144"/>
      <c r="H2405" s="144"/>
      <c r="I2405" s="144"/>
      <c r="J2405" s="144"/>
      <c r="K2405" s="144"/>
      <c r="L2405" s="144"/>
      <c r="M2405" s="144"/>
      <c r="N2405" s="144"/>
      <c r="O2405" s="144"/>
      <c r="S2405" s="144"/>
      <c r="T2405" s="144"/>
    </row>
    <row r="2406" spans="7:20">
      <c r="G2406" s="144"/>
      <c r="H2406" s="144"/>
      <c r="I2406" s="144"/>
      <c r="J2406" s="144"/>
      <c r="K2406" s="144"/>
      <c r="L2406" s="144"/>
      <c r="M2406" s="144"/>
      <c r="N2406" s="144"/>
      <c r="O2406" s="144"/>
      <c r="S2406" s="144"/>
      <c r="T2406" s="144"/>
    </row>
    <row r="2407" spans="7:20">
      <c r="G2407" s="144"/>
      <c r="H2407" s="144"/>
      <c r="I2407" s="144"/>
      <c r="J2407" s="144"/>
      <c r="K2407" s="144"/>
      <c r="L2407" s="144"/>
      <c r="M2407" s="144"/>
      <c r="N2407" s="144"/>
      <c r="O2407" s="144"/>
      <c r="S2407" s="144"/>
      <c r="T2407" s="144"/>
    </row>
    <row r="2408" spans="7:20">
      <c r="G2408" s="144"/>
      <c r="H2408" s="144"/>
      <c r="I2408" s="144"/>
      <c r="J2408" s="144"/>
      <c r="K2408" s="144"/>
      <c r="L2408" s="144"/>
      <c r="M2408" s="144"/>
      <c r="N2408" s="144"/>
      <c r="O2408" s="144"/>
      <c r="S2408" s="144"/>
      <c r="T2408" s="144"/>
    </row>
    <row r="2409" spans="7:20">
      <c r="G2409" s="144"/>
      <c r="H2409" s="144"/>
      <c r="I2409" s="144"/>
      <c r="J2409" s="144"/>
      <c r="K2409" s="144"/>
      <c r="L2409" s="144"/>
      <c r="M2409" s="144"/>
      <c r="N2409" s="144"/>
      <c r="O2409" s="144"/>
      <c r="S2409" s="144"/>
      <c r="T2409" s="144"/>
    </row>
    <row r="2410" spans="7:20">
      <c r="G2410" s="144"/>
      <c r="H2410" s="144"/>
      <c r="I2410" s="144"/>
      <c r="J2410" s="144"/>
      <c r="K2410" s="144"/>
      <c r="L2410" s="144"/>
      <c r="M2410" s="144"/>
      <c r="N2410" s="144"/>
      <c r="O2410" s="144"/>
      <c r="S2410" s="144"/>
      <c r="T2410" s="144"/>
    </row>
    <row r="2411" spans="7:20">
      <c r="G2411" s="144"/>
      <c r="H2411" s="144"/>
      <c r="I2411" s="144"/>
      <c r="J2411" s="144"/>
      <c r="K2411" s="144"/>
      <c r="L2411" s="144"/>
      <c r="M2411" s="144"/>
      <c r="N2411" s="144"/>
      <c r="O2411" s="144"/>
      <c r="S2411" s="144"/>
      <c r="T2411" s="144"/>
    </row>
    <row r="2412" spans="7:20">
      <c r="G2412" s="144"/>
      <c r="H2412" s="144"/>
      <c r="I2412" s="144"/>
      <c r="J2412" s="144"/>
      <c r="K2412" s="144"/>
      <c r="L2412" s="144"/>
      <c r="M2412" s="144"/>
      <c r="N2412" s="144"/>
      <c r="O2412" s="144"/>
      <c r="S2412" s="144"/>
      <c r="T2412" s="144"/>
    </row>
    <row r="2413" spans="7:20">
      <c r="G2413" s="144"/>
      <c r="H2413" s="144"/>
      <c r="I2413" s="144"/>
      <c r="J2413" s="144"/>
      <c r="K2413" s="144"/>
      <c r="L2413" s="144"/>
      <c r="M2413" s="144"/>
      <c r="N2413" s="144"/>
      <c r="O2413" s="144"/>
      <c r="S2413" s="144"/>
      <c r="T2413" s="144"/>
    </row>
    <row r="2414" spans="7:20">
      <c r="G2414" s="144"/>
      <c r="H2414" s="144"/>
      <c r="I2414" s="144"/>
      <c r="J2414" s="144"/>
      <c r="K2414" s="144"/>
      <c r="L2414" s="144"/>
      <c r="M2414" s="144"/>
      <c r="N2414" s="144"/>
      <c r="O2414" s="144"/>
      <c r="S2414" s="144"/>
      <c r="T2414" s="144"/>
    </row>
    <row r="2415" spans="7:20">
      <c r="G2415" s="144"/>
      <c r="H2415" s="144"/>
      <c r="I2415" s="144"/>
      <c r="J2415" s="144"/>
      <c r="K2415" s="144"/>
      <c r="L2415" s="144"/>
      <c r="M2415" s="144"/>
      <c r="N2415" s="144"/>
      <c r="O2415" s="144"/>
      <c r="S2415" s="144"/>
      <c r="T2415" s="144"/>
    </row>
    <row r="2416" spans="7:20">
      <c r="G2416" s="144"/>
      <c r="H2416" s="144"/>
      <c r="I2416" s="144"/>
      <c r="J2416" s="144"/>
      <c r="K2416" s="144"/>
      <c r="L2416" s="144"/>
      <c r="M2416" s="144"/>
      <c r="N2416" s="144"/>
      <c r="O2416" s="144"/>
      <c r="S2416" s="144"/>
      <c r="T2416" s="144"/>
    </row>
    <row r="2417" spans="7:20">
      <c r="G2417" s="144"/>
      <c r="H2417" s="144"/>
      <c r="I2417" s="144"/>
      <c r="J2417" s="144"/>
      <c r="K2417" s="144"/>
      <c r="L2417" s="144"/>
      <c r="M2417" s="144"/>
      <c r="N2417" s="144"/>
      <c r="O2417" s="144"/>
      <c r="S2417" s="144"/>
      <c r="T2417" s="144"/>
    </row>
    <row r="2418" spans="7:20">
      <c r="G2418" s="144"/>
      <c r="H2418" s="144"/>
      <c r="I2418" s="144"/>
      <c r="J2418" s="144"/>
      <c r="K2418" s="144"/>
      <c r="L2418" s="144"/>
      <c r="M2418" s="144"/>
      <c r="N2418" s="144"/>
      <c r="O2418" s="144"/>
      <c r="S2418" s="144"/>
      <c r="T2418" s="144"/>
    </row>
    <row r="2419" spans="7:20">
      <c r="G2419" s="144"/>
      <c r="H2419" s="144"/>
      <c r="I2419" s="144"/>
      <c r="J2419" s="144"/>
      <c r="K2419" s="144"/>
      <c r="L2419" s="144"/>
      <c r="M2419" s="144"/>
      <c r="N2419" s="144"/>
      <c r="O2419" s="144"/>
      <c r="S2419" s="144"/>
      <c r="T2419" s="144"/>
    </row>
    <row r="2420" spans="7:20">
      <c r="G2420" s="144"/>
      <c r="H2420" s="144"/>
      <c r="I2420" s="144"/>
      <c r="J2420" s="144"/>
      <c r="K2420" s="144"/>
      <c r="L2420" s="144"/>
      <c r="M2420" s="144"/>
      <c r="N2420" s="144"/>
      <c r="O2420" s="144"/>
      <c r="S2420" s="144"/>
      <c r="T2420" s="144"/>
    </row>
    <row r="2421" spans="7:20">
      <c r="G2421" s="144"/>
      <c r="H2421" s="144"/>
      <c r="I2421" s="144"/>
      <c r="J2421" s="144"/>
      <c r="K2421" s="144"/>
      <c r="L2421" s="144"/>
      <c r="M2421" s="144"/>
      <c r="N2421" s="144"/>
      <c r="O2421" s="144"/>
      <c r="S2421" s="144"/>
      <c r="T2421" s="144"/>
    </row>
    <row r="2422" spans="7:20">
      <c r="G2422" s="144"/>
      <c r="H2422" s="144"/>
      <c r="I2422" s="144"/>
      <c r="J2422" s="144"/>
      <c r="K2422" s="144"/>
      <c r="L2422" s="144"/>
      <c r="M2422" s="144"/>
      <c r="N2422" s="144"/>
      <c r="O2422" s="144"/>
      <c r="S2422" s="144"/>
      <c r="T2422" s="144"/>
    </row>
    <row r="2423" spans="7:20">
      <c r="G2423" s="144"/>
      <c r="H2423" s="144"/>
      <c r="I2423" s="144"/>
      <c r="J2423" s="144"/>
      <c r="K2423" s="144"/>
      <c r="L2423" s="144"/>
      <c r="M2423" s="144"/>
      <c r="N2423" s="144"/>
      <c r="O2423" s="144"/>
      <c r="S2423" s="144"/>
      <c r="T2423" s="144"/>
    </row>
    <row r="2424" spans="7:20">
      <c r="G2424" s="144"/>
      <c r="H2424" s="144"/>
      <c r="I2424" s="144"/>
      <c r="J2424" s="144"/>
      <c r="K2424" s="144"/>
      <c r="L2424" s="144"/>
      <c r="M2424" s="144"/>
      <c r="N2424" s="144"/>
      <c r="O2424" s="144"/>
      <c r="S2424" s="144"/>
      <c r="T2424" s="144"/>
    </row>
    <row r="2425" spans="7:20">
      <c r="G2425" s="144"/>
      <c r="H2425" s="144"/>
      <c r="I2425" s="144"/>
      <c r="J2425" s="144"/>
      <c r="K2425" s="144"/>
      <c r="L2425" s="144"/>
      <c r="M2425" s="144"/>
      <c r="N2425" s="144"/>
      <c r="O2425" s="144"/>
      <c r="S2425" s="144"/>
      <c r="T2425" s="144"/>
    </row>
    <row r="2426" spans="7:20">
      <c r="G2426" s="144"/>
      <c r="H2426" s="144"/>
      <c r="I2426" s="144"/>
      <c r="J2426" s="144"/>
      <c r="K2426" s="144"/>
      <c r="L2426" s="144"/>
      <c r="M2426" s="144"/>
      <c r="N2426" s="144"/>
      <c r="O2426" s="144"/>
      <c r="S2426" s="144"/>
      <c r="T2426" s="144"/>
    </row>
    <row r="2427" spans="7:20">
      <c r="G2427" s="144"/>
      <c r="H2427" s="144"/>
      <c r="I2427" s="144"/>
      <c r="J2427" s="144"/>
      <c r="K2427" s="144"/>
      <c r="L2427" s="144"/>
      <c r="M2427" s="144"/>
      <c r="N2427" s="144"/>
      <c r="O2427" s="144"/>
      <c r="S2427" s="144"/>
      <c r="T2427" s="144"/>
    </row>
    <row r="2428" spans="7:20">
      <c r="G2428" s="144"/>
      <c r="H2428" s="144"/>
      <c r="I2428" s="144"/>
      <c r="J2428" s="144"/>
      <c r="K2428" s="144"/>
      <c r="L2428" s="144"/>
      <c r="M2428" s="144"/>
      <c r="N2428" s="144"/>
      <c r="O2428" s="144"/>
      <c r="S2428" s="144"/>
      <c r="T2428" s="144"/>
    </row>
    <row r="2429" spans="7:20">
      <c r="G2429" s="144"/>
      <c r="H2429" s="144"/>
      <c r="I2429" s="144"/>
      <c r="J2429" s="144"/>
      <c r="K2429" s="144"/>
      <c r="L2429" s="144"/>
      <c r="M2429" s="144"/>
      <c r="N2429" s="144"/>
      <c r="O2429" s="144"/>
      <c r="S2429" s="144"/>
      <c r="T2429" s="144"/>
    </row>
    <row r="2430" spans="7:20">
      <c r="G2430" s="144"/>
      <c r="H2430" s="144"/>
      <c r="I2430" s="144"/>
      <c r="J2430" s="144"/>
      <c r="K2430" s="144"/>
      <c r="L2430" s="144"/>
      <c r="M2430" s="144"/>
      <c r="N2430" s="144"/>
      <c r="O2430" s="144"/>
      <c r="S2430" s="144"/>
      <c r="T2430" s="144"/>
    </row>
    <row r="2431" spans="7:20">
      <c r="G2431" s="144"/>
      <c r="H2431" s="144"/>
      <c r="I2431" s="144"/>
      <c r="J2431" s="144"/>
      <c r="K2431" s="144"/>
      <c r="L2431" s="144"/>
      <c r="M2431" s="144"/>
      <c r="N2431" s="144"/>
      <c r="O2431" s="144"/>
      <c r="S2431" s="144"/>
      <c r="T2431" s="144"/>
    </row>
    <row r="2432" spans="7:20">
      <c r="G2432" s="144"/>
      <c r="H2432" s="144"/>
      <c r="I2432" s="144"/>
      <c r="J2432" s="144"/>
      <c r="K2432" s="144"/>
      <c r="L2432" s="144"/>
      <c r="M2432" s="144"/>
      <c r="N2432" s="144"/>
      <c r="O2432" s="144"/>
      <c r="S2432" s="144"/>
      <c r="T2432" s="144"/>
    </row>
    <row r="2433" spans="7:20">
      <c r="G2433" s="144"/>
      <c r="H2433" s="144"/>
      <c r="I2433" s="144"/>
      <c r="J2433" s="144"/>
      <c r="K2433" s="144"/>
      <c r="L2433" s="144"/>
      <c r="M2433" s="144"/>
      <c r="N2433" s="144"/>
      <c r="O2433" s="144"/>
      <c r="S2433" s="144"/>
      <c r="T2433" s="144"/>
    </row>
    <row r="2434" spans="7:20">
      <c r="G2434" s="144"/>
      <c r="H2434" s="144"/>
      <c r="I2434" s="144"/>
      <c r="J2434" s="144"/>
      <c r="K2434" s="144"/>
      <c r="L2434" s="144"/>
      <c r="M2434" s="144"/>
      <c r="N2434" s="144"/>
      <c r="O2434" s="144"/>
      <c r="S2434" s="144"/>
      <c r="T2434" s="144"/>
    </row>
    <row r="2435" spans="7:20">
      <c r="G2435" s="144"/>
      <c r="H2435" s="144"/>
      <c r="I2435" s="144"/>
      <c r="J2435" s="144"/>
      <c r="K2435" s="144"/>
      <c r="L2435" s="144"/>
      <c r="M2435" s="144"/>
      <c r="N2435" s="144"/>
      <c r="O2435" s="144"/>
      <c r="S2435" s="144"/>
      <c r="T2435" s="144"/>
    </row>
    <row r="2436" spans="7:20">
      <c r="G2436" s="144"/>
      <c r="H2436" s="144"/>
      <c r="I2436" s="144"/>
      <c r="J2436" s="144"/>
      <c r="K2436" s="144"/>
      <c r="L2436" s="144"/>
      <c r="M2436" s="144"/>
      <c r="N2436" s="144"/>
      <c r="O2436" s="144"/>
      <c r="S2436" s="144"/>
      <c r="T2436" s="144"/>
    </row>
    <row r="2437" spans="7:20">
      <c r="G2437" s="144"/>
      <c r="H2437" s="144"/>
      <c r="I2437" s="144"/>
      <c r="J2437" s="144"/>
      <c r="K2437" s="144"/>
      <c r="L2437" s="144"/>
      <c r="M2437" s="144"/>
      <c r="N2437" s="144"/>
      <c r="O2437" s="144"/>
      <c r="S2437" s="144"/>
      <c r="T2437" s="144"/>
    </row>
    <row r="2438" spans="7:20">
      <c r="G2438" s="144"/>
      <c r="H2438" s="144"/>
      <c r="I2438" s="144"/>
      <c r="J2438" s="144"/>
      <c r="K2438" s="144"/>
      <c r="L2438" s="144"/>
      <c r="M2438" s="144"/>
      <c r="N2438" s="144"/>
      <c r="O2438" s="144"/>
      <c r="S2438" s="144"/>
      <c r="T2438" s="144"/>
    </row>
    <row r="2439" spans="7:20">
      <c r="G2439" s="144"/>
      <c r="H2439" s="144"/>
      <c r="I2439" s="144"/>
      <c r="J2439" s="144"/>
      <c r="K2439" s="144"/>
      <c r="L2439" s="144"/>
      <c r="M2439" s="144"/>
      <c r="N2439" s="144"/>
      <c r="O2439" s="144"/>
      <c r="S2439" s="144"/>
      <c r="T2439" s="144"/>
    </row>
    <row r="2440" spans="7:20">
      <c r="G2440" s="144"/>
      <c r="H2440" s="144"/>
      <c r="I2440" s="144"/>
      <c r="J2440" s="144"/>
      <c r="K2440" s="144"/>
      <c r="L2440" s="144"/>
      <c r="M2440" s="144"/>
      <c r="N2440" s="144"/>
      <c r="O2440" s="144"/>
      <c r="S2440" s="144"/>
      <c r="T2440" s="144"/>
    </row>
    <row r="2441" spans="7:20">
      <c r="G2441" s="144"/>
      <c r="H2441" s="144"/>
      <c r="I2441" s="144"/>
      <c r="J2441" s="144"/>
      <c r="K2441" s="144"/>
      <c r="L2441" s="144"/>
      <c r="M2441" s="144"/>
      <c r="N2441" s="144"/>
      <c r="O2441" s="144"/>
      <c r="S2441" s="144"/>
      <c r="T2441" s="144"/>
    </row>
    <row r="2442" spans="7:20">
      <c r="G2442" s="144"/>
      <c r="H2442" s="144"/>
      <c r="I2442" s="144"/>
      <c r="J2442" s="144"/>
      <c r="K2442" s="144"/>
      <c r="L2442" s="144"/>
      <c r="M2442" s="144"/>
      <c r="N2442" s="144"/>
      <c r="O2442" s="144"/>
      <c r="S2442" s="144"/>
      <c r="T2442" s="144"/>
    </row>
    <row r="2443" spans="7:20">
      <c r="G2443" s="144"/>
      <c r="H2443" s="144"/>
      <c r="I2443" s="144"/>
      <c r="J2443" s="144"/>
      <c r="K2443" s="144"/>
      <c r="L2443" s="144"/>
      <c r="M2443" s="144"/>
      <c r="N2443" s="144"/>
      <c r="O2443" s="144"/>
      <c r="S2443" s="144"/>
      <c r="T2443" s="144"/>
    </row>
    <row r="2444" spans="7:20">
      <c r="G2444" s="144"/>
      <c r="H2444" s="144"/>
      <c r="I2444" s="144"/>
      <c r="J2444" s="144"/>
      <c r="K2444" s="144"/>
      <c r="L2444" s="144"/>
      <c r="M2444" s="144"/>
      <c r="N2444" s="144"/>
      <c r="O2444" s="144"/>
      <c r="S2444" s="144"/>
      <c r="T2444" s="144"/>
    </row>
    <row r="2445" spans="7:20">
      <c r="G2445" s="144"/>
      <c r="H2445" s="144"/>
      <c r="I2445" s="144"/>
      <c r="J2445" s="144"/>
      <c r="K2445" s="144"/>
      <c r="L2445" s="144"/>
      <c r="M2445" s="144"/>
      <c r="N2445" s="144"/>
      <c r="O2445" s="144"/>
      <c r="S2445" s="144"/>
      <c r="T2445" s="144"/>
    </row>
    <row r="2446" spans="7:20">
      <c r="G2446" s="144"/>
      <c r="H2446" s="144"/>
      <c r="I2446" s="144"/>
      <c r="J2446" s="144"/>
      <c r="K2446" s="144"/>
      <c r="L2446" s="144"/>
      <c r="M2446" s="144"/>
      <c r="N2446" s="144"/>
      <c r="O2446" s="144"/>
      <c r="S2446" s="144"/>
      <c r="T2446" s="144"/>
    </row>
    <row r="2447" spans="7:20">
      <c r="G2447" s="144"/>
      <c r="H2447" s="144"/>
      <c r="I2447" s="144"/>
      <c r="J2447" s="144"/>
      <c r="K2447" s="144"/>
      <c r="L2447" s="144"/>
      <c r="M2447" s="144"/>
      <c r="N2447" s="144"/>
      <c r="O2447" s="144"/>
      <c r="S2447" s="144"/>
      <c r="T2447" s="144"/>
    </row>
    <row r="2448" spans="7:20">
      <c r="G2448" s="144"/>
      <c r="H2448" s="144"/>
      <c r="I2448" s="144"/>
      <c r="J2448" s="144"/>
      <c r="K2448" s="144"/>
      <c r="L2448" s="144"/>
      <c r="M2448" s="144"/>
      <c r="N2448" s="144"/>
      <c r="O2448" s="144"/>
      <c r="S2448" s="144"/>
      <c r="T2448" s="144"/>
    </row>
    <row r="2449" spans="7:20">
      <c r="G2449" s="144"/>
      <c r="H2449" s="144"/>
      <c r="I2449" s="144"/>
      <c r="J2449" s="144"/>
      <c r="K2449" s="144"/>
      <c r="L2449" s="144"/>
      <c r="M2449" s="144"/>
      <c r="N2449" s="144"/>
      <c r="O2449" s="144"/>
      <c r="S2449" s="144"/>
      <c r="T2449" s="144"/>
    </row>
    <row r="2450" spans="7:20">
      <c r="G2450" s="144"/>
      <c r="H2450" s="144"/>
      <c r="I2450" s="144"/>
      <c r="J2450" s="144"/>
      <c r="K2450" s="144"/>
      <c r="L2450" s="144"/>
      <c r="M2450" s="144"/>
      <c r="N2450" s="144"/>
      <c r="O2450" s="144"/>
      <c r="S2450" s="144"/>
      <c r="T2450" s="144"/>
    </row>
    <row r="2451" spans="7:20">
      <c r="G2451" s="144"/>
      <c r="H2451" s="144"/>
      <c r="I2451" s="144"/>
      <c r="J2451" s="144"/>
      <c r="K2451" s="144"/>
      <c r="L2451" s="144"/>
      <c r="M2451" s="144"/>
      <c r="N2451" s="144"/>
      <c r="O2451" s="144"/>
      <c r="S2451" s="144"/>
      <c r="T2451" s="144"/>
    </row>
    <row r="2452" spans="7:20">
      <c r="G2452" s="144"/>
      <c r="H2452" s="144"/>
      <c r="I2452" s="144"/>
      <c r="J2452" s="144"/>
      <c r="K2452" s="144"/>
      <c r="L2452" s="144"/>
      <c r="M2452" s="144"/>
      <c r="N2452" s="144"/>
      <c r="O2452" s="144"/>
      <c r="S2452" s="144"/>
      <c r="T2452" s="144"/>
    </row>
    <row r="2453" spans="7:20">
      <c r="G2453" s="144"/>
      <c r="H2453" s="144"/>
      <c r="I2453" s="144"/>
      <c r="J2453" s="144"/>
      <c r="K2453" s="144"/>
      <c r="L2453" s="144"/>
      <c r="M2453" s="144"/>
      <c r="N2453" s="144"/>
      <c r="O2453" s="144"/>
      <c r="S2453" s="144"/>
      <c r="T2453" s="144"/>
    </row>
    <row r="2454" spans="7:20">
      <c r="G2454" s="144"/>
      <c r="H2454" s="144"/>
      <c r="I2454" s="144"/>
      <c r="J2454" s="144"/>
      <c r="K2454" s="144"/>
      <c r="L2454" s="144"/>
      <c r="M2454" s="144"/>
      <c r="N2454" s="144"/>
      <c r="O2454" s="144"/>
      <c r="S2454" s="144"/>
      <c r="T2454" s="144"/>
    </row>
    <row r="2455" spans="7:20">
      <c r="G2455" s="144"/>
      <c r="H2455" s="144"/>
      <c r="I2455" s="144"/>
      <c r="J2455" s="144"/>
      <c r="K2455" s="144"/>
      <c r="L2455" s="144"/>
      <c r="M2455" s="144"/>
      <c r="N2455" s="144"/>
      <c r="O2455" s="144"/>
      <c r="S2455" s="144"/>
      <c r="T2455" s="144"/>
    </row>
    <row r="2456" spans="7:20">
      <c r="G2456" s="144"/>
      <c r="H2456" s="144"/>
      <c r="I2456" s="144"/>
      <c r="J2456" s="144"/>
      <c r="K2456" s="144"/>
      <c r="L2456" s="144"/>
      <c r="M2456" s="144"/>
      <c r="N2456" s="144"/>
      <c r="O2456" s="144"/>
      <c r="S2456" s="144"/>
      <c r="T2456" s="144"/>
    </row>
    <row r="2457" spans="7:20">
      <c r="G2457" s="144"/>
      <c r="H2457" s="144"/>
      <c r="I2457" s="144"/>
      <c r="J2457" s="144"/>
      <c r="K2457" s="144"/>
      <c r="L2457" s="144"/>
      <c r="M2457" s="144"/>
      <c r="N2457" s="144"/>
      <c r="O2457" s="144"/>
      <c r="S2457" s="144"/>
      <c r="T2457" s="144"/>
    </row>
    <row r="2458" spans="7:20">
      <c r="G2458" s="144"/>
      <c r="H2458" s="144"/>
      <c r="I2458" s="144"/>
      <c r="J2458" s="144"/>
      <c r="K2458" s="144"/>
      <c r="L2458" s="144"/>
      <c r="M2458" s="144"/>
      <c r="N2458" s="144"/>
      <c r="O2458" s="144"/>
      <c r="S2458" s="144"/>
      <c r="T2458" s="144"/>
    </row>
    <row r="2459" spans="7:20">
      <c r="G2459" s="144"/>
      <c r="H2459" s="144"/>
      <c r="I2459" s="144"/>
      <c r="J2459" s="144"/>
      <c r="K2459" s="144"/>
      <c r="L2459" s="144"/>
      <c r="M2459" s="144"/>
      <c r="N2459" s="144"/>
      <c r="O2459" s="144"/>
      <c r="S2459" s="144"/>
      <c r="T2459" s="144"/>
    </row>
    <row r="2460" spans="7:20">
      <c r="G2460" s="144"/>
      <c r="H2460" s="144"/>
      <c r="I2460" s="144"/>
      <c r="J2460" s="144"/>
      <c r="K2460" s="144"/>
      <c r="L2460" s="144"/>
      <c r="M2460" s="144"/>
      <c r="N2460" s="144"/>
      <c r="O2460" s="144"/>
      <c r="S2460" s="144"/>
      <c r="T2460" s="144"/>
    </row>
    <row r="2461" spans="7:20">
      <c r="G2461" s="144"/>
      <c r="H2461" s="144"/>
      <c r="I2461" s="144"/>
      <c r="J2461" s="144"/>
      <c r="K2461" s="144"/>
      <c r="L2461" s="144"/>
      <c r="M2461" s="144"/>
      <c r="N2461" s="144"/>
      <c r="O2461" s="144"/>
      <c r="S2461" s="144"/>
      <c r="T2461" s="144"/>
    </row>
    <row r="2462" spans="7:20">
      <c r="G2462" s="144"/>
      <c r="H2462" s="144"/>
      <c r="I2462" s="144"/>
      <c r="J2462" s="144"/>
      <c r="K2462" s="144"/>
      <c r="L2462" s="144"/>
      <c r="M2462" s="144"/>
      <c r="N2462" s="144"/>
      <c r="O2462" s="144"/>
      <c r="S2462" s="144"/>
      <c r="T2462" s="144"/>
    </row>
    <row r="2463" spans="7:20">
      <c r="G2463" s="144"/>
      <c r="H2463" s="144"/>
      <c r="I2463" s="144"/>
      <c r="J2463" s="144"/>
      <c r="K2463" s="144"/>
      <c r="L2463" s="144"/>
      <c r="M2463" s="144"/>
      <c r="N2463" s="144"/>
      <c r="O2463" s="144"/>
      <c r="S2463" s="144"/>
      <c r="T2463" s="144"/>
    </row>
    <row r="2464" spans="7:20">
      <c r="G2464" s="144"/>
      <c r="H2464" s="144"/>
      <c r="I2464" s="144"/>
      <c r="J2464" s="144"/>
      <c r="K2464" s="144"/>
      <c r="L2464" s="144"/>
      <c r="M2464" s="144"/>
      <c r="N2464" s="144"/>
      <c r="O2464" s="144"/>
      <c r="S2464" s="144"/>
      <c r="T2464" s="144"/>
    </row>
    <row r="2465" spans="7:20">
      <c r="G2465" s="144"/>
      <c r="H2465" s="144"/>
      <c r="I2465" s="144"/>
      <c r="J2465" s="144"/>
      <c r="K2465" s="144"/>
      <c r="L2465" s="144"/>
      <c r="M2465" s="144"/>
      <c r="N2465" s="144"/>
      <c r="O2465" s="144"/>
      <c r="S2465" s="144"/>
      <c r="T2465" s="144"/>
    </row>
    <row r="2466" spans="7:20">
      <c r="G2466" s="144"/>
      <c r="H2466" s="144"/>
      <c r="I2466" s="144"/>
      <c r="J2466" s="144"/>
      <c r="K2466" s="144"/>
      <c r="L2466" s="144"/>
      <c r="M2466" s="144"/>
      <c r="N2466" s="144"/>
      <c r="O2466" s="144"/>
      <c r="S2466" s="144"/>
      <c r="T2466" s="144"/>
    </row>
    <row r="2467" spans="7:20">
      <c r="G2467" s="144"/>
      <c r="H2467" s="144"/>
      <c r="I2467" s="144"/>
      <c r="J2467" s="144"/>
      <c r="K2467" s="144"/>
      <c r="L2467" s="144"/>
      <c r="M2467" s="144"/>
      <c r="N2467" s="144"/>
      <c r="O2467" s="144"/>
      <c r="S2467" s="144"/>
      <c r="T2467" s="144"/>
    </row>
    <row r="2468" spans="7:20">
      <c r="G2468" s="144"/>
      <c r="H2468" s="144"/>
      <c r="I2468" s="144"/>
      <c r="J2468" s="144"/>
      <c r="K2468" s="144"/>
      <c r="L2468" s="144"/>
      <c r="M2468" s="144"/>
      <c r="N2468" s="144"/>
      <c r="O2468" s="144"/>
      <c r="S2468" s="144"/>
      <c r="T2468" s="144"/>
    </row>
    <row r="2469" spans="7:20">
      <c r="G2469" s="144"/>
      <c r="H2469" s="144"/>
      <c r="I2469" s="144"/>
      <c r="J2469" s="144"/>
      <c r="K2469" s="144"/>
      <c r="L2469" s="144"/>
      <c r="M2469" s="144"/>
      <c r="N2469" s="144"/>
      <c r="O2469" s="144"/>
      <c r="S2469" s="144"/>
      <c r="T2469" s="144"/>
    </row>
    <row r="2470" spans="7:20">
      <c r="G2470" s="144"/>
      <c r="H2470" s="144"/>
      <c r="I2470" s="144"/>
      <c r="J2470" s="144"/>
      <c r="K2470" s="144"/>
      <c r="L2470" s="144"/>
      <c r="M2470" s="144"/>
      <c r="N2470" s="144"/>
      <c r="O2470" s="144"/>
      <c r="S2470" s="144"/>
      <c r="T2470" s="144"/>
    </row>
    <row r="2471" spans="7:20">
      <c r="G2471" s="144"/>
      <c r="H2471" s="144"/>
      <c r="I2471" s="144"/>
      <c r="J2471" s="144"/>
      <c r="K2471" s="144"/>
      <c r="L2471" s="144"/>
      <c r="M2471" s="144"/>
      <c r="N2471" s="144"/>
      <c r="O2471" s="144"/>
      <c r="S2471" s="144"/>
      <c r="T2471" s="144"/>
    </row>
    <row r="2472" spans="7:20">
      <c r="G2472" s="144"/>
      <c r="H2472" s="144"/>
      <c r="I2472" s="144"/>
      <c r="J2472" s="144"/>
      <c r="K2472" s="144"/>
      <c r="L2472" s="144"/>
      <c r="M2472" s="144"/>
      <c r="N2472" s="144"/>
      <c r="O2472" s="144"/>
      <c r="S2472" s="144"/>
      <c r="T2472" s="144"/>
    </row>
    <row r="2473" spans="7:20">
      <c r="G2473" s="144"/>
      <c r="H2473" s="144"/>
      <c r="I2473" s="144"/>
      <c r="J2473" s="144"/>
      <c r="K2473" s="144"/>
      <c r="L2473" s="144"/>
      <c r="M2473" s="144"/>
      <c r="N2473" s="144"/>
      <c r="O2473" s="144"/>
      <c r="S2473" s="144"/>
      <c r="T2473" s="144"/>
    </row>
    <row r="2474" spans="7:20">
      <c r="G2474" s="144"/>
      <c r="H2474" s="144"/>
      <c r="I2474" s="144"/>
      <c r="J2474" s="144"/>
      <c r="K2474" s="144"/>
      <c r="L2474" s="144"/>
      <c r="M2474" s="144"/>
      <c r="N2474" s="144"/>
      <c r="O2474" s="144"/>
      <c r="S2474" s="144"/>
      <c r="T2474" s="144"/>
    </row>
    <row r="2475" spans="7:20">
      <c r="G2475" s="144"/>
      <c r="H2475" s="144"/>
      <c r="I2475" s="144"/>
      <c r="J2475" s="144"/>
      <c r="K2475" s="144"/>
      <c r="L2475" s="144"/>
      <c r="M2475" s="144"/>
      <c r="N2475" s="144"/>
      <c r="O2475" s="144"/>
      <c r="S2475" s="144"/>
      <c r="T2475" s="144"/>
    </row>
    <row r="2476" spans="7:20">
      <c r="G2476" s="144"/>
      <c r="H2476" s="144"/>
      <c r="I2476" s="144"/>
      <c r="J2476" s="144"/>
      <c r="K2476" s="144"/>
      <c r="L2476" s="144"/>
      <c r="M2476" s="144"/>
      <c r="N2476" s="144"/>
      <c r="O2476" s="144"/>
      <c r="S2476" s="144"/>
      <c r="T2476" s="144"/>
    </row>
    <row r="2477" spans="7:20">
      <c r="G2477" s="144"/>
      <c r="H2477" s="144"/>
      <c r="I2477" s="144"/>
      <c r="J2477" s="144"/>
      <c r="K2477" s="144"/>
      <c r="L2477" s="144"/>
      <c r="M2477" s="144"/>
      <c r="N2477" s="144"/>
      <c r="O2477" s="144"/>
      <c r="S2477" s="144"/>
      <c r="T2477" s="144"/>
    </row>
    <row r="2478" spans="7:20">
      <c r="G2478" s="144"/>
      <c r="H2478" s="144"/>
      <c r="I2478" s="144"/>
      <c r="J2478" s="144"/>
      <c r="K2478" s="144"/>
      <c r="L2478" s="144"/>
      <c r="M2478" s="144"/>
      <c r="N2478" s="144"/>
      <c r="O2478" s="144"/>
      <c r="S2478" s="144"/>
      <c r="T2478" s="144"/>
    </row>
    <row r="2479" spans="7:20">
      <c r="G2479" s="144"/>
      <c r="H2479" s="144"/>
      <c r="I2479" s="144"/>
      <c r="J2479" s="144"/>
      <c r="K2479" s="144"/>
      <c r="L2479" s="144"/>
      <c r="M2479" s="144"/>
      <c r="N2479" s="144"/>
      <c r="O2479" s="144"/>
      <c r="S2479" s="144"/>
      <c r="T2479" s="144"/>
    </row>
    <row r="2480" spans="7:20">
      <c r="G2480" s="144"/>
      <c r="H2480" s="144"/>
      <c r="I2480" s="144"/>
      <c r="J2480" s="144"/>
      <c r="K2480" s="144"/>
      <c r="L2480" s="144"/>
      <c r="M2480" s="144"/>
      <c r="N2480" s="144"/>
      <c r="O2480" s="144"/>
      <c r="S2480" s="144"/>
      <c r="T2480" s="144"/>
    </row>
    <row r="2481" spans="7:20">
      <c r="G2481" s="144"/>
      <c r="H2481" s="144"/>
      <c r="I2481" s="144"/>
      <c r="J2481" s="144"/>
      <c r="K2481" s="144"/>
      <c r="L2481" s="144"/>
      <c r="M2481" s="144"/>
      <c r="N2481" s="144"/>
      <c r="O2481" s="144"/>
      <c r="S2481" s="144"/>
      <c r="T2481" s="144"/>
    </row>
    <row r="2482" spans="7:20">
      <c r="G2482" s="144"/>
      <c r="H2482" s="144"/>
      <c r="I2482" s="144"/>
      <c r="J2482" s="144"/>
      <c r="K2482" s="144"/>
      <c r="L2482" s="144"/>
      <c r="M2482" s="144"/>
      <c r="N2482" s="144"/>
      <c r="O2482" s="144"/>
      <c r="S2482" s="144"/>
      <c r="T2482" s="144"/>
    </row>
    <row r="2483" spans="7:20">
      <c r="G2483" s="144"/>
      <c r="H2483" s="144"/>
      <c r="I2483" s="144"/>
      <c r="J2483" s="144"/>
      <c r="K2483" s="144"/>
      <c r="L2483" s="144"/>
      <c r="M2483" s="144"/>
      <c r="N2483" s="144"/>
      <c r="O2483" s="144"/>
      <c r="S2483" s="144"/>
      <c r="T2483" s="144"/>
    </row>
    <row r="2484" spans="7:20">
      <c r="G2484" s="144"/>
      <c r="H2484" s="144"/>
      <c r="I2484" s="144"/>
      <c r="J2484" s="144"/>
      <c r="K2484" s="144"/>
      <c r="L2484" s="144"/>
      <c r="M2484" s="144"/>
      <c r="N2484" s="144"/>
      <c r="O2484" s="144"/>
      <c r="S2484" s="144"/>
      <c r="T2484" s="144"/>
    </row>
    <row r="2485" spans="7:20">
      <c r="G2485" s="144"/>
      <c r="H2485" s="144"/>
      <c r="I2485" s="144"/>
      <c r="J2485" s="144"/>
      <c r="K2485" s="144"/>
      <c r="L2485" s="144"/>
      <c r="M2485" s="144"/>
      <c r="N2485" s="144"/>
      <c r="O2485" s="144"/>
      <c r="S2485" s="144"/>
      <c r="T2485" s="144"/>
    </row>
    <row r="2486" spans="7:20">
      <c r="G2486" s="144"/>
      <c r="H2486" s="144"/>
      <c r="I2486" s="144"/>
      <c r="J2486" s="144"/>
      <c r="K2486" s="144"/>
      <c r="L2486" s="144"/>
      <c r="M2486" s="144"/>
      <c r="N2486" s="144"/>
      <c r="O2486" s="144"/>
      <c r="S2486" s="144"/>
      <c r="T2486" s="144"/>
    </row>
    <row r="2487" spans="7:20">
      <c r="G2487" s="144"/>
      <c r="H2487" s="144"/>
      <c r="I2487" s="144"/>
      <c r="J2487" s="144"/>
      <c r="K2487" s="144"/>
      <c r="L2487" s="144"/>
      <c r="M2487" s="144"/>
      <c r="N2487" s="144"/>
      <c r="O2487" s="144"/>
      <c r="S2487" s="144"/>
      <c r="T2487" s="144"/>
    </row>
    <row r="2488" spans="7:20">
      <c r="G2488" s="144"/>
      <c r="H2488" s="144"/>
      <c r="I2488" s="144"/>
      <c r="J2488" s="144"/>
      <c r="K2488" s="144"/>
      <c r="L2488" s="144"/>
      <c r="M2488" s="144"/>
      <c r="N2488" s="144"/>
      <c r="O2488" s="144"/>
      <c r="S2488" s="144"/>
      <c r="T2488" s="144"/>
    </row>
    <row r="2489" spans="7:20">
      <c r="G2489" s="144"/>
      <c r="H2489" s="144"/>
      <c r="I2489" s="144"/>
      <c r="J2489" s="144"/>
      <c r="K2489" s="144"/>
      <c r="L2489" s="144"/>
      <c r="M2489" s="144"/>
      <c r="N2489" s="144"/>
      <c r="O2489" s="144"/>
      <c r="S2489" s="144"/>
      <c r="T2489" s="144"/>
    </row>
    <row r="2490" spans="7:20">
      <c r="G2490" s="144"/>
      <c r="H2490" s="144"/>
      <c r="I2490" s="144"/>
      <c r="J2490" s="144"/>
      <c r="K2490" s="144"/>
      <c r="L2490" s="144"/>
      <c r="M2490" s="144"/>
      <c r="N2490" s="144"/>
      <c r="O2490" s="144"/>
      <c r="S2490" s="144"/>
      <c r="T2490" s="144"/>
    </row>
    <row r="2491" spans="7:20">
      <c r="G2491" s="144"/>
      <c r="H2491" s="144"/>
      <c r="I2491" s="144"/>
      <c r="J2491" s="144"/>
      <c r="K2491" s="144"/>
      <c r="L2491" s="144"/>
      <c r="M2491" s="144"/>
      <c r="N2491" s="144"/>
      <c r="O2491" s="144"/>
      <c r="S2491" s="144"/>
      <c r="T2491" s="144"/>
    </row>
    <row r="2492" spans="7:20">
      <c r="G2492" s="144"/>
      <c r="H2492" s="144"/>
      <c r="I2492" s="144"/>
      <c r="J2492" s="144"/>
      <c r="K2492" s="144"/>
      <c r="L2492" s="144"/>
      <c r="M2492" s="144"/>
      <c r="N2492" s="144"/>
      <c r="O2492" s="144"/>
      <c r="S2492" s="144"/>
      <c r="T2492" s="144"/>
    </row>
    <row r="2493" spans="7:20">
      <c r="G2493" s="144"/>
      <c r="H2493" s="144"/>
      <c r="I2493" s="144"/>
      <c r="J2493" s="144"/>
      <c r="K2493" s="144"/>
      <c r="L2493" s="144"/>
      <c r="M2493" s="144"/>
      <c r="N2493" s="144"/>
      <c r="O2493" s="144"/>
      <c r="S2493" s="144"/>
      <c r="T2493" s="144"/>
    </row>
    <row r="2494" spans="7:20">
      <c r="G2494" s="144"/>
      <c r="H2494" s="144"/>
      <c r="I2494" s="144"/>
      <c r="J2494" s="144"/>
      <c r="K2494" s="144"/>
      <c r="L2494" s="144"/>
      <c r="M2494" s="144"/>
      <c r="N2494" s="144"/>
      <c r="O2494" s="144"/>
      <c r="S2494" s="144"/>
      <c r="T2494" s="144"/>
    </row>
    <row r="2495" spans="7:20">
      <c r="G2495" s="144"/>
      <c r="H2495" s="144"/>
      <c r="I2495" s="144"/>
      <c r="J2495" s="144"/>
      <c r="K2495" s="144"/>
      <c r="L2495" s="144"/>
      <c r="M2495" s="144"/>
      <c r="N2495" s="144"/>
      <c r="O2495" s="144"/>
      <c r="S2495" s="144"/>
      <c r="T2495" s="144"/>
    </row>
    <row r="2496" spans="7:20">
      <c r="G2496" s="144"/>
      <c r="H2496" s="144"/>
      <c r="I2496" s="144"/>
      <c r="J2496" s="144"/>
      <c r="K2496" s="144"/>
      <c r="L2496" s="144"/>
      <c r="M2496" s="144"/>
      <c r="N2496" s="144"/>
      <c r="O2496" s="144"/>
      <c r="S2496" s="144"/>
      <c r="T2496" s="144"/>
    </row>
    <row r="2497" spans="7:20">
      <c r="G2497" s="144"/>
      <c r="H2497" s="144"/>
      <c r="I2497" s="144"/>
      <c r="J2497" s="144"/>
      <c r="K2497" s="144"/>
      <c r="L2497" s="144"/>
      <c r="M2497" s="144"/>
      <c r="N2497" s="144"/>
      <c r="O2497" s="144"/>
      <c r="S2497" s="144"/>
      <c r="T2497" s="144"/>
    </row>
    <row r="2498" spans="7:20">
      <c r="G2498" s="144"/>
      <c r="H2498" s="144"/>
      <c r="I2498" s="144"/>
      <c r="J2498" s="144"/>
      <c r="K2498" s="144"/>
      <c r="L2498" s="144"/>
      <c r="M2498" s="144"/>
      <c r="N2498" s="144"/>
      <c r="O2498" s="144"/>
      <c r="S2498" s="144"/>
      <c r="T2498" s="144"/>
    </row>
    <row r="2499" spans="7:20">
      <c r="G2499" s="144"/>
      <c r="H2499" s="144"/>
      <c r="I2499" s="144"/>
      <c r="J2499" s="144"/>
      <c r="K2499" s="144"/>
      <c r="L2499" s="144"/>
      <c r="M2499" s="144"/>
      <c r="N2499" s="144"/>
      <c r="O2499" s="144"/>
      <c r="S2499" s="144"/>
      <c r="T2499" s="144"/>
    </row>
    <row r="2500" spans="7:20">
      <c r="G2500" s="144"/>
      <c r="H2500" s="144"/>
      <c r="I2500" s="144"/>
      <c r="J2500" s="144"/>
      <c r="K2500" s="144"/>
      <c r="L2500" s="144"/>
      <c r="M2500" s="144"/>
      <c r="N2500" s="144"/>
      <c r="O2500" s="144"/>
      <c r="S2500" s="144"/>
      <c r="T2500" s="144"/>
    </row>
    <row r="2501" spans="7:20">
      <c r="G2501" s="144"/>
      <c r="H2501" s="144"/>
      <c r="I2501" s="144"/>
      <c r="J2501" s="144"/>
      <c r="K2501" s="144"/>
      <c r="L2501" s="144"/>
      <c r="M2501" s="144"/>
      <c r="N2501" s="144"/>
      <c r="O2501" s="144"/>
      <c r="S2501" s="144"/>
      <c r="T2501" s="144"/>
    </row>
    <row r="2502" spans="7:20">
      <c r="G2502" s="144"/>
      <c r="H2502" s="144"/>
      <c r="I2502" s="144"/>
      <c r="J2502" s="144"/>
      <c r="K2502" s="144"/>
      <c r="L2502" s="144"/>
      <c r="M2502" s="144"/>
      <c r="N2502" s="144"/>
      <c r="O2502" s="144"/>
      <c r="S2502" s="144"/>
      <c r="T2502" s="144"/>
    </row>
    <row r="2503" spans="7:20">
      <c r="G2503" s="144"/>
      <c r="H2503" s="144"/>
      <c r="I2503" s="144"/>
      <c r="J2503" s="144"/>
      <c r="K2503" s="144"/>
      <c r="L2503" s="144"/>
      <c r="M2503" s="144"/>
      <c r="N2503" s="144"/>
      <c r="O2503" s="144"/>
      <c r="S2503" s="144"/>
      <c r="T2503" s="144"/>
    </row>
    <row r="2504" spans="7:20">
      <c r="G2504" s="144"/>
      <c r="H2504" s="144"/>
      <c r="I2504" s="144"/>
      <c r="J2504" s="144"/>
      <c r="K2504" s="144"/>
      <c r="L2504" s="144"/>
      <c r="M2504" s="144"/>
      <c r="N2504" s="144"/>
      <c r="O2504" s="144"/>
      <c r="S2504" s="144"/>
      <c r="T2504" s="144"/>
    </row>
    <row r="2505" spans="7:20">
      <c r="G2505" s="144"/>
      <c r="H2505" s="144"/>
      <c r="I2505" s="144"/>
      <c r="J2505" s="144"/>
      <c r="K2505" s="144"/>
      <c r="L2505" s="144"/>
      <c r="M2505" s="144"/>
      <c r="N2505" s="144"/>
      <c r="O2505" s="144"/>
      <c r="S2505" s="144"/>
      <c r="T2505" s="144"/>
    </row>
    <row r="2506" spans="7:20">
      <c r="G2506" s="144"/>
      <c r="H2506" s="144"/>
      <c r="I2506" s="144"/>
      <c r="J2506" s="144"/>
      <c r="K2506" s="144"/>
      <c r="L2506" s="144"/>
      <c r="M2506" s="144"/>
      <c r="N2506" s="144"/>
      <c r="O2506" s="144"/>
      <c r="S2506" s="144"/>
      <c r="T2506" s="144"/>
    </row>
    <row r="2507" spans="7:20">
      <c r="G2507" s="144"/>
      <c r="H2507" s="144"/>
      <c r="I2507" s="144"/>
      <c r="J2507" s="144"/>
      <c r="K2507" s="144"/>
      <c r="L2507" s="144"/>
      <c r="M2507" s="144"/>
      <c r="N2507" s="144"/>
      <c r="O2507" s="144"/>
      <c r="S2507" s="144"/>
      <c r="T2507" s="144"/>
    </row>
    <row r="2508" spans="7:20">
      <c r="G2508" s="144"/>
      <c r="H2508" s="144"/>
      <c r="I2508" s="144"/>
      <c r="J2508" s="144"/>
      <c r="K2508" s="144"/>
      <c r="L2508" s="144"/>
      <c r="M2508" s="144"/>
      <c r="N2508" s="144"/>
      <c r="O2508" s="144"/>
      <c r="S2508" s="144"/>
      <c r="T2508" s="144"/>
    </row>
    <row r="2509" spans="7:20">
      <c r="G2509" s="144"/>
      <c r="H2509" s="144"/>
      <c r="I2509" s="144"/>
      <c r="J2509" s="144"/>
      <c r="K2509" s="144"/>
      <c r="L2509" s="144"/>
      <c r="M2509" s="144"/>
      <c r="N2509" s="144"/>
      <c r="O2509" s="144"/>
      <c r="S2509" s="144"/>
      <c r="T2509" s="144"/>
    </row>
    <row r="2510" spans="7:20">
      <c r="G2510" s="144"/>
      <c r="H2510" s="144"/>
      <c r="I2510" s="144"/>
      <c r="J2510" s="144"/>
      <c r="K2510" s="144"/>
      <c r="L2510" s="144"/>
      <c r="M2510" s="144"/>
      <c r="N2510" s="144"/>
      <c r="O2510" s="144"/>
      <c r="S2510" s="144"/>
      <c r="T2510" s="144"/>
    </row>
    <row r="2511" spans="7:20">
      <c r="G2511" s="144"/>
      <c r="H2511" s="144"/>
      <c r="I2511" s="144"/>
      <c r="J2511" s="144"/>
      <c r="K2511" s="144"/>
      <c r="L2511" s="144"/>
      <c r="M2511" s="144"/>
      <c r="N2511" s="144"/>
      <c r="O2511" s="144"/>
      <c r="S2511" s="144"/>
      <c r="T2511" s="144"/>
    </row>
    <row r="2512" spans="7:20">
      <c r="G2512" s="144"/>
      <c r="H2512" s="144"/>
      <c r="I2512" s="144"/>
      <c r="J2512" s="144"/>
      <c r="K2512" s="144"/>
      <c r="L2512" s="144"/>
      <c r="M2512" s="144"/>
      <c r="N2512" s="144"/>
      <c r="O2512" s="144"/>
      <c r="S2512" s="144"/>
      <c r="T2512" s="144"/>
    </row>
    <row r="2513" spans="7:20">
      <c r="G2513" s="144"/>
      <c r="H2513" s="144"/>
      <c r="I2513" s="144"/>
      <c r="J2513" s="144"/>
      <c r="K2513" s="144"/>
      <c r="L2513" s="144"/>
      <c r="M2513" s="144"/>
      <c r="N2513" s="144"/>
      <c r="O2513" s="144"/>
      <c r="S2513" s="144"/>
      <c r="T2513" s="144"/>
    </row>
    <row r="2514" spans="7:20">
      <c r="G2514" s="144"/>
      <c r="H2514" s="144"/>
      <c r="I2514" s="144"/>
      <c r="J2514" s="144"/>
      <c r="K2514" s="144"/>
      <c r="L2514" s="144"/>
      <c r="M2514" s="144"/>
      <c r="N2514" s="144"/>
      <c r="O2514" s="144"/>
      <c r="S2514" s="144"/>
      <c r="T2514" s="144"/>
    </row>
    <row r="2515" spans="7:20">
      <c r="G2515" s="144"/>
      <c r="H2515" s="144"/>
      <c r="I2515" s="144"/>
      <c r="J2515" s="144"/>
      <c r="K2515" s="144"/>
      <c r="L2515" s="144"/>
      <c r="M2515" s="144"/>
      <c r="N2515" s="144"/>
      <c r="O2515" s="144"/>
      <c r="S2515" s="144"/>
      <c r="T2515" s="144"/>
    </row>
    <row r="2516" spans="7:20">
      <c r="G2516" s="144"/>
      <c r="H2516" s="144"/>
      <c r="I2516" s="144"/>
      <c r="J2516" s="144"/>
      <c r="K2516" s="144"/>
      <c r="L2516" s="144"/>
      <c r="M2516" s="144"/>
      <c r="N2516" s="144"/>
      <c r="O2516" s="144"/>
      <c r="S2516" s="144"/>
      <c r="T2516" s="144"/>
    </row>
    <row r="2517" spans="7:20">
      <c r="G2517" s="144"/>
      <c r="H2517" s="144"/>
      <c r="I2517" s="144"/>
      <c r="J2517" s="144"/>
      <c r="K2517" s="144"/>
      <c r="L2517" s="144"/>
      <c r="M2517" s="144"/>
      <c r="N2517" s="144"/>
      <c r="O2517" s="144"/>
      <c r="S2517" s="144"/>
      <c r="T2517" s="144"/>
    </row>
    <row r="2518" spans="7:20">
      <c r="G2518" s="144"/>
      <c r="H2518" s="144"/>
      <c r="I2518" s="144"/>
      <c r="J2518" s="144"/>
      <c r="K2518" s="144"/>
      <c r="L2518" s="144"/>
      <c r="M2518" s="144"/>
      <c r="N2518" s="144"/>
      <c r="O2518" s="144"/>
      <c r="S2518" s="144"/>
      <c r="T2518" s="144"/>
    </row>
    <row r="2519" spans="7:20">
      <c r="G2519" s="144"/>
      <c r="H2519" s="144"/>
      <c r="I2519" s="144"/>
      <c r="J2519" s="144"/>
      <c r="K2519" s="144"/>
      <c r="L2519" s="144"/>
      <c r="M2519" s="144"/>
      <c r="N2519" s="144"/>
      <c r="O2519" s="144"/>
      <c r="S2519" s="144"/>
      <c r="T2519" s="144"/>
    </row>
    <row r="2520" spans="7:20">
      <c r="G2520" s="144"/>
      <c r="H2520" s="144"/>
      <c r="I2520" s="144"/>
      <c r="J2520" s="144"/>
      <c r="K2520" s="144"/>
      <c r="L2520" s="144"/>
      <c r="M2520" s="144"/>
      <c r="N2520" s="144"/>
      <c r="O2520" s="144"/>
      <c r="S2520" s="144"/>
      <c r="T2520" s="144"/>
    </row>
    <row r="2521" spans="7:20">
      <c r="G2521" s="144"/>
      <c r="H2521" s="144"/>
      <c r="I2521" s="144"/>
      <c r="J2521" s="144"/>
      <c r="K2521" s="144"/>
      <c r="L2521" s="144"/>
      <c r="M2521" s="144"/>
      <c r="N2521" s="144"/>
      <c r="O2521" s="144"/>
      <c r="S2521" s="144"/>
      <c r="T2521" s="144"/>
    </row>
    <row r="2522" spans="7:20">
      <c r="G2522" s="144"/>
      <c r="H2522" s="144"/>
      <c r="I2522" s="144"/>
      <c r="J2522" s="144"/>
      <c r="K2522" s="144"/>
      <c r="L2522" s="144"/>
      <c r="M2522" s="144"/>
      <c r="N2522" s="144"/>
      <c r="O2522" s="144"/>
      <c r="S2522" s="144"/>
      <c r="T2522" s="144"/>
    </row>
    <row r="2523" spans="7:20">
      <c r="G2523" s="144"/>
      <c r="H2523" s="144"/>
      <c r="I2523" s="144"/>
      <c r="J2523" s="144"/>
      <c r="K2523" s="144"/>
      <c r="L2523" s="144"/>
      <c r="M2523" s="144"/>
      <c r="N2523" s="144"/>
      <c r="O2523" s="144"/>
      <c r="S2523" s="144"/>
      <c r="T2523" s="144"/>
    </row>
    <row r="2524" spans="7:20">
      <c r="G2524" s="144"/>
      <c r="H2524" s="144"/>
      <c r="I2524" s="144"/>
      <c r="J2524" s="144"/>
      <c r="K2524" s="144"/>
      <c r="L2524" s="144"/>
      <c r="M2524" s="144"/>
      <c r="N2524" s="144"/>
      <c r="O2524" s="144"/>
      <c r="S2524" s="144"/>
      <c r="T2524" s="144"/>
    </row>
    <row r="2525" spans="7:20">
      <c r="G2525" s="144"/>
      <c r="H2525" s="144"/>
      <c r="I2525" s="144"/>
      <c r="J2525" s="144"/>
      <c r="K2525" s="144"/>
      <c r="L2525" s="144"/>
      <c r="M2525" s="144"/>
      <c r="N2525" s="144"/>
      <c r="O2525" s="144"/>
      <c r="S2525" s="144"/>
      <c r="T2525" s="144"/>
    </row>
    <row r="2526" spans="7:20">
      <c r="G2526" s="144"/>
      <c r="H2526" s="144"/>
      <c r="I2526" s="144"/>
      <c r="J2526" s="144"/>
      <c r="K2526" s="144"/>
      <c r="L2526" s="144"/>
      <c r="M2526" s="144"/>
      <c r="N2526" s="144"/>
      <c r="O2526" s="144"/>
      <c r="S2526" s="144"/>
      <c r="T2526" s="144"/>
    </row>
    <row r="2527" spans="7:20">
      <c r="G2527" s="144"/>
      <c r="H2527" s="144"/>
      <c r="I2527" s="144"/>
      <c r="J2527" s="144"/>
      <c r="K2527" s="144"/>
      <c r="L2527" s="144"/>
      <c r="M2527" s="144"/>
      <c r="N2527" s="144"/>
      <c r="O2527" s="144"/>
      <c r="S2527" s="144"/>
      <c r="T2527" s="144"/>
    </row>
    <row r="2528" spans="7:20">
      <c r="G2528" s="144"/>
      <c r="H2528" s="144"/>
      <c r="I2528" s="144"/>
      <c r="J2528" s="144"/>
      <c r="K2528" s="144"/>
      <c r="L2528" s="144"/>
      <c r="M2528" s="144"/>
      <c r="N2528" s="144"/>
      <c r="O2528" s="144"/>
      <c r="S2528" s="144"/>
      <c r="T2528" s="144"/>
    </row>
    <row r="2529" spans="7:20">
      <c r="G2529" s="144"/>
      <c r="H2529" s="144"/>
      <c r="I2529" s="144"/>
      <c r="J2529" s="144"/>
      <c r="K2529" s="144"/>
      <c r="L2529" s="144"/>
      <c r="M2529" s="144"/>
      <c r="N2529" s="144"/>
      <c r="O2529" s="144"/>
      <c r="S2529" s="144"/>
      <c r="T2529" s="144"/>
    </row>
    <row r="2530" spans="7:20">
      <c r="G2530" s="144"/>
      <c r="H2530" s="144"/>
      <c r="I2530" s="144"/>
      <c r="J2530" s="144"/>
      <c r="K2530" s="144"/>
      <c r="L2530" s="144"/>
      <c r="M2530" s="144"/>
      <c r="N2530" s="144"/>
      <c r="O2530" s="144"/>
      <c r="S2530" s="144"/>
      <c r="T2530" s="144"/>
    </row>
    <row r="2531" spans="7:20">
      <c r="G2531" s="144"/>
      <c r="H2531" s="144"/>
      <c r="I2531" s="144"/>
      <c r="J2531" s="144"/>
      <c r="K2531" s="144"/>
      <c r="L2531" s="144"/>
      <c r="M2531" s="144"/>
      <c r="N2531" s="144"/>
      <c r="O2531" s="144"/>
      <c r="S2531" s="144"/>
      <c r="T2531" s="144"/>
    </row>
    <row r="2532" spans="7:20">
      <c r="G2532" s="144"/>
      <c r="H2532" s="144"/>
      <c r="I2532" s="144"/>
      <c r="J2532" s="144"/>
      <c r="K2532" s="144"/>
      <c r="L2532" s="144"/>
      <c r="M2532" s="144"/>
      <c r="N2532" s="144"/>
      <c r="O2532" s="144"/>
      <c r="S2532" s="144"/>
      <c r="T2532" s="144"/>
    </row>
    <row r="2533" spans="7:20">
      <c r="G2533" s="144"/>
      <c r="H2533" s="144"/>
      <c r="I2533" s="144"/>
      <c r="J2533" s="144"/>
      <c r="K2533" s="144"/>
      <c r="L2533" s="144"/>
      <c r="M2533" s="144"/>
      <c r="N2533" s="144"/>
      <c r="O2533" s="144"/>
      <c r="S2533" s="144"/>
      <c r="T2533" s="144"/>
    </row>
    <row r="2534" spans="7:20">
      <c r="G2534" s="144"/>
      <c r="H2534" s="144"/>
      <c r="I2534" s="144"/>
      <c r="J2534" s="144"/>
      <c r="K2534" s="144"/>
      <c r="L2534" s="144"/>
      <c r="M2534" s="144"/>
      <c r="N2534" s="144"/>
      <c r="O2534" s="144"/>
      <c r="S2534" s="144"/>
      <c r="T2534" s="144"/>
    </row>
    <row r="2535" spans="7:20">
      <c r="G2535" s="144"/>
      <c r="H2535" s="144"/>
      <c r="I2535" s="144"/>
      <c r="J2535" s="144"/>
      <c r="K2535" s="144"/>
      <c r="L2535" s="144"/>
      <c r="M2535" s="144"/>
      <c r="N2535" s="144"/>
      <c r="O2535" s="144"/>
      <c r="S2535" s="144"/>
      <c r="T2535" s="144"/>
    </row>
    <row r="2536" spans="7:20">
      <c r="G2536" s="144"/>
      <c r="H2536" s="144"/>
      <c r="I2536" s="144"/>
      <c r="J2536" s="144"/>
      <c r="K2536" s="144"/>
      <c r="L2536" s="144"/>
      <c r="M2536" s="144"/>
      <c r="N2536" s="144"/>
      <c r="O2536" s="144"/>
      <c r="S2536" s="144"/>
      <c r="T2536" s="144"/>
    </row>
    <row r="2537" spans="7:20">
      <c r="G2537" s="144"/>
      <c r="H2537" s="144"/>
      <c r="I2537" s="144"/>
      <c r="J2537" s="144"/>
      <c r="K2537" s="144"/>
      <c r="L2537" s="144"/>
      <c r="M2537" s="144"/>
      <c r="N2537" s="144"/>
      <c r="O2537" s="144"/>
      <c r="S2537" s="144"/>
      <c r="T2537" s="144"/>
    </row>
    <row r="2538" spans="7:20">
      <c r="G2538" s="144"/>
      <c r="H2538" s="144"/>
      <c r="I2538" s="144"/>
      <c r="J2538" s="144"/>
      <c r="K2538" s="144"/>
      <c r="L2538" s="144"/>
      <c r="M2538" s="144"/>
      <c r="N2538" s="144"/>
      <c r="O2538" s="144"/>
      <c r="S2538" s="144"/>
      <c r="T2538" s="144"/>
    </row>
    <row r="2539" spans="7:20">
      <c r="G2539" s="144"/>
      <c r="H2539" s="144"/>
      <c r="I2539" s="144"/>
      <c r="J2539" s="144"/>
      <c r="K2539" s="144"/>
      <c r="L2539" s="144"/>
      <c r="M2539" s="144"/>
      <c r="N2539" s="144"/>
      <c r="O2539" s="144"/>
      <c r="S2539" s="144"/>
      <c r="T2539" s="144"/>
    </row>
    <row r="2540" spans="7:20">
      <c r="G2540" s="144"/>
      <c r="H2540" s="144"/>
      <c r="I2540" s="144"/>
      <c r="J2540" s="144"/>
      <c r="K2540" s="144"/>
      <c r="L2540" s="144"/>
      <c r="M2540" s="144"/>
      <c r="N2540" s="144"/>
      <c r="O2540" s="144"/>
      <c r="S2540" s="144"/>
      <c r="T2540" s="144"/>
    </row>
    <row r="2541" spans="7:20">
      <c r="G2541" s="144"/>
      <c r="H2541" s="144"/>
      <c r="I2541" s="144"/>
      <c r="J2541" s="144"/>
      <c r="K2541" s="144"/>
      <c r="L2541" s="144"/>
      <c r="M2541" s="144"/>
      <c r="N2541" s="144"/>
      <c r="O2541" s="144"/>
      <c r="S2541" s="144"/>
      <c r="T2541" s="144"/>
    </row>
    <row r="2542" spans="7:20">
      <c r="G2542" s="144"/>
      <c r="H2542" s="144"/>
      <c r="I2542" s="144"/>
      <c r="J2542" s="144"/>
      <c r="K2542" s="144"/>
      <c r="L2542" s="144"/>
      <c r="M2542" s="144"/>
      <c r="N2542" s="144"/>
      <c r="O2542" s="144"/>
      <c r="S2542" s="144"/>
      <c r="T2542" s="144"/>
    </row>
    <row r="2543" spans="7:20">
      <c r="G2543" s="144"/>
      <c r="H2543" s="144"/>
      <c r="I2543" s="144"/>
      <c r="J2543" s="144"/>
      <c r="K2543" s="144"/>
      <c r="L2543" s="144"/>
      <c r="M2543" s="144"/>
      <c r="N2543" s="144"/>
      <c r="O2543" s="144"/>
      <c r="S2543" s="144"/>
      <c r="T2543" s="144"/>
    </row>
    <row r="2544" spans="7:20">
      <c r="G2544" s="144"/>
      <c r="H2544" s="144"/>
      <c r="I2544" s="144"/>
      <c r="J2544" s="144"/>
      <c r="K2544" s="144"/>
      <c r="L2544" s="144"/>
      <c r="M2544" s="144"/>
      <c r="N2544" s="144"/>
      <c r="O2544" s="144"/>
      <c r="S2544" s="144"/>
      <c r="T2544" s="144"/>
    </row>
    <row r="2545" spans="7:20">
      <c r="G2545" s="144"/>
      <c r="H2545" s="144"/>
      <c r="I2545" s="144"/>
      <c r="J2545" s="144"/>
      <c r="K2545" s="144"/>
      <c r="L2545" s="144"/>
      <c r="M2545" s="144"/>
      <c r="N2545" s="144"/>
      <c r="O2545" s="144"/>
      <c r="S2545" s="144"/>
      <c r="T2545" s="144"/>
    </row>
    <row r="2546" spans="7:20">
      <c r="G2546" s="144"/>
      <c r="H2546" s="144"/>
      <c r="I2546" s="144"/>
      <c r="J2546" s="144"/>
      <c r="K2546" s="144"/>
      <c r="L2546" s="144"/>
      <c r="M2546" s="144"/>
      <c r="N2546" s="144"/>
      <c r="O2546" s="144"/>
      <c r="S2546" s="144"/>
      <c r="T2546" s="144"/>
    </row>
    <row r="2547" spans="7:20">
      <c r="G2547" s="144"/>
      <c r="H2547" s="144"/>
      <c r="I2547" s="144"/>
      <c r="J2547" s="144"/>
      <c r="K2547" s="144"/>
      <c r="L2547" s="144"/>
      <c r="M2547" s="144"/>
      <c r="N2547" s="144"/>
      <c r="O2547" s="144"/>
      <c r="S2547" s="144"/>
      <c r="T2547" s="144"/>
    </row>
    <row r="2548" spans="7:20">
      <c r="G2548" s="144"/>
      <c r="H2548" s="144"/>
      <c r="I2548" s="144"/>
      <c r="J2548" s="144"/>
      <c r="K2548" s="144"/>
      <c r="L2548" s="144"/>
      <c r="M2548" s="144"/>
      <c r="N2548" s="144"/>
      <c r="O2548" s="144"/>
      <c r="S2548" s="144"/>
      <c r="T2548" s="144"/>
    </row>
    <row r="2549" spans="7:20">
      <c r="G2549" s="144"/>
      <c r="H2549" s="144"/>
      <c r="I2549" s="144"/>
      <c r="J2549" s="144"/>
      <c r="K2549" s="144"/>
      <c r="L2549" s="144"/>
      <c r="M2549" s="144"/>
      <c r="N2549" s="144"/>
      <c r="O2549" s="144"/>
      <c r="S2549" s="144"/>
      <c r="T2549" s="144"/>
    </row>
    <row r="2550" spans="7:20">
      <c r="G2550" s="144"/>
      <c r="H2550" s="144"/>
      <c r="I2550" s="144"/>
      <c r="J2550" s="144"/>
      <c r="K2550" s="144"/>
      <c r="L2550" s="144"/>
      <c r="M2550" s="144"/>
      <c r="N2550" s="144"/>
      <c r="O2550" s="144"/>
      <c r="S2550" s="144"/>
      <c r="T2550" s="144"/>
    </row>
    <row r="2551" spans="7:20">
      <c r="G2551" s="144"/>
      <c r="H2551" s="144"/>
      <c r="I2551" s="144"/>
      <c r="J2551" s="144"/>
      <c r="K2551" s="144"/>
      <c r="L2551" s="144"/>
      <c r="M2551" s="144"/>
      <c r="N2551" s="144"/>
      <c r="O2551" s="144"/>
      <c r="S2551" s="144"/>
      <c r="T2551" s="144"/>
    </row>
    <row r="2552" spans="7:20">
      <c r="G2552" s="144"/>
      <c r="H2552" s="144"/>
      <c r="I2552" s="144"/>
      <c r="J2552" s="144"/>
      <c r="K2552" s="144"/>
      <c r="L2552" s="144"/>
      <c r="M2552" s="144"/>
      <c r="N2552" s="144"/>
      <c r="O2552" s="144"/>
      <c r="S2552" s="144"/>
      <c r="T2552" s="144"/>
    </row>
    <row r="2553" spans="7:20">
      <c r="G2553" s="144"/>
      <c r="H2553" s="144"/>
      <c r="I2553" s="144"/>
      <c r="J2553" s="144"/>
      <c r="K2553" s="144"/>
      <c r="L2553" s="144"/>
      <c r="M2553" s="144"/>
      <c r="N2553" s="144"/>
      <c r="O2553" s="144"/>
      <c r="S2553" s="144"/>
      <c r="T2553" s="144"/>
    </row>
    <row r="2554" spans="7:20">
      <c r="G2554" s="144"/>
      <c r="H2554" s="144"/>
      <c r="I2554" s="144"/>
      <c r="J2554" s="144"/>
      <c r="K2554" s="144"/>
      <c r="L2554" s="144"/>
      <c r="M2554" s="144"/>
      <c r="N2554" s="144"/>
      <c r="O2554" s="144"/>
      <c r="S2554" s="144"/>
      <c r="T2554" s="144"/>
    </row>
    <row r="2555" spans="7:20">
      <c r="G2555" s="144"/>
      <c r="H2555" s="144"/>
      <c r="I2555" s="144"/>
      <c r="J2555" s="144"/>
      <c r="K2555" s="144"/>
      <c r="L2555" s="144"/>
      <c r="M2555" s="144"/>
      <c r="N2555" s="144"/>
      <c r="O2555" s="144"/>
      <c r="S2555" s="144"/>
      <c r="T2555" s="144"/>
    </row>
    <row r="2556" spans="7:20">
      <c r="G2556" s="144"/>
      <c r="H2556" s="144"/>
      <c r="I2556" s="144"/>
      <c r="J2556" s="144"/>
      <c r="K2556" s="144"/>
      <c r="L2556" s="144"/>
      <c r="M2556" s="144"/>
      <c r="N2556" s="144"/>
      <c r="O2556" s="144"/>
      <c r="S2556" s="144"/>
      <c r="T2556" s="144"/>
    </row>
    <row r="2557" spans="7:20">
      <c r="G2557" s="144"/>
      <c r="H2557" s="144"/>
      <c r="I2557" s="144"/>
      <c r="J2557" s="144"/>
      <c r="K2557" s="144"/>
      <c r="L2557" s="144"/>
      <c r="M2557" s="144"/>
      <c r="N2557" s="144"/>
      <c r="O2557" s="144"/>
      <c r="S2557" s="144"/>
      <c r="T2557" s="144"/>
    </row>
    <row r="2558" spans="7:20">
      <c r="G2558" s="144"/>
      <c r="H2558" s="144"/>
      <c r="I2558" s="144"/>
      <c r="J2558" s="144"/>
      <c r="K2558" s="144"/>
      <c r="L2558" s="144"/>
      <c r="M2558" s="144"/>
      <c r="N2558" s="144"/>
      <c r="O2558" s="144"/>
      <c r="S2558" s="144"/>
      <c r="T2558" s="144"/>
    </row>
    <row r="2559" spans="7:20">
      <c r="G2559" s="144"/>
      <c r="H2559" s="144"/>
      <c r="I2559" s="144"/>
      <c r="J2559" s="144"/>
      <c r="K2559" s="144"/>
      <c r="L2559" s="144"/>
      <c r="M2559" s="144"/>
      <c r="N2559" s="144"/>
      <c r="O2559" s="144"/>
      <c r="S2559" s="144"/>
      <c r="T2559" s="144"/>
    </row>
    <row r="2560" spans="7:20">
      <c r="G2560" s="144"/>
      <c r="H2560" s="144"/>
      <c r="I2560" s="144"/>
      <c r="J2560" s="144"/>
      <c r="K2560" s="144"/>
      <c r="L2560" s="144"/>
      <c r="M2560" s="144"/>
      <c r="N2560" s="144"/>
      <c r="O2560" s="144"/>
      <c r="S2560" s="144"/>
      <c r="T2560" s="144"/>
    </row>
    <row r="2561" spans="7:20">
      <c r="G2561" s="144"/>
      <c r="H2561" s="144"/>
      <c r="I2561" s="144"/>
      <c r="J2561" s="144"/>
      <c r="K2561" s="144"/>
      <c r="L2561" s="144"/>
      <c r="M2561" s="144"/>
      <c r="N2561" s="144"/>
      <c r="O2561" s="144"/>
      <c r="S2561" s="144"/>
      <c r="T2561" s="144"/>
    </row>
    <row r="2562" spans="7:20">
      <c r="G2562" s="144"/>
      <c r="H2562" s="144"/>
      <c r="I2562" s="144"/>
      <c r="J2562" s="144"/>
      <c r="K2562" s="144"/>
      <c r="L2562" s="144"/>
      <c r="M2562" s="144"/>
      <c r="N2562" s="144"/>
      <c r="O2562" s="144"/>
      <c r="S2562" s="144"/>
      <c r="T2562" s="144"/>
    </row>
    <row r="2563" spans="7:20">
      <c r="G2563" s="144"/>
      <c r="H2563" s="144"/>
      <c r="I2563" s="144"/>
      <c r="J2563" s="144"/>
      <c r="K2563" s="144"/>
      <c r="L2563" s="144"/>
      <c r="M2563" s="144"/>
      <c r="N2563" s="144"/>
      <c r="O2563" s="144"/>
      <c r="S2563" s="144"/>
      <c r="T2563" s="144"/>
    </row>
    <row r="2564" spans="7:20">
      <c r="G2564" s="144"/>
      <c r="H2564" s="144"/>
      <c r="I2564" s="144"/>
      <c r="J2564" s="144"/>
      <c r="K2564" s="144"/>
      <c r="L2564" s="144"/>
      <c r="M2564" s="144"/>
      <c r="N2564" s="144"/>
      <c r="O2564" s="144"/>
      <c r="S2564" s="144"/>
      <c r="T2564" s="144"/>
    </row>
    <row r="2565" spans="7:20">
      <c r="G2565" s="144"/>
      <c r="H2565" s="144"/>
      <c r="I2565" s="144"/>
      <c r="J2565" s="144"/>
      <c r="K2565" s="144"/>
      <c r="L2565" s="144"/>
      <c r="M2565" s="144"/>
      <c r="N2565" s="144"/>
      <c r="O2565" s="144"/>
      <c r="S2565" s="144"/>
      <c r="T2565" s="144"/>
    </row>
    <row r="2566" spans="7:20">
      <c r="G2566" s="144"/>
      <c r="H2566" s="144"/>
      <c r="I2566" s="144"/>
      <c r="J2566" s="144"/>
      <c r="K2566" s="144"/>
      <c r="L2566" s="144"/>
      <c r="M2566" s="144"/>
      <c r="N2566" s="144"/>
      <c r="O2566" s="144"/>
      <c r="S2566" s="144"/>
      <c r="T2566" s="144"/>
    </row>
    <row r="2567" spans="7:20">
      <c r="G2567" s="144"/>
      <c r="H2567" s="144"/>
      <c r="I2567" s="144"/>
      <c r="J2567" s="144"/>
      <c r="K2567" s="144"/>
      <c r="L2567" s="144"/>
      <c r="M2567" s="144"/>
      <c r="N2567" s="144"/>
      <c r="O2567" s="144"/>
      <c r="S2567" s="144"/>
      <c r="T2567" s="144"/>
    </row>
    <row r="2568" spans="7:20">
      <c r="G2568" s="144"/>
      <c r="H2568" s="144"/>
      <c r="I2568" s="144"/>
      <c r="J2568" s="144"/>
      <c r="K2568" s="144"/>
      <c r="L2568" s="144"/>
      <c r="M2568" s="144"/>
      <c r="N2568" s="144"/>
      <c r="O2568" s="144"/>
      <c r="S2568" s="144"/>
      <c r="T2568" s="144"/>
    </row>
    <row r="2569" spans="7:20">
      <c r="G2569" s="144"/>
      <c r="H2569" s="144"/>
      <c r="I2569" s="144"/>
      <c r="J2569" s="144"/>
      <c r="K2569" s="144"/>
      <c r="L2569" s="144"/>
      <c r="M2569" s="144"/>
      <c r="N2569" s="144"/>
      <c r="O2569" s="144"/>
      <c r="S2569" s="144"/>
      <c r="T2569" s="144"/>
    </row>
    <row r="2570" spans="7:20">
      <c r="G2570" s="144"/>
      <c r="H2570" s="144"/>
      <c r="I2570" s="144"/>
      <c r="J2570" s="144"/>
      <c r="K2570" s="144"/>
      <c r="L2570" s="144"/>
      <c r="M2570" s="144"/>
      <c r="N2570" s="144"/>
      <c r="O2570" s="144"/>
      <c r="S2570" s="144"/>
      <c r="T2570" s="144"/>
    </row>
    <row r="2571" spans="7:20">
      <c r="G2571" s="144"/>
      <c r="H2571" s="144"/>
      <c r="I2571" s="144"/>
      <c r="J2571" s="144"/>
      <c r="K2571" s="144"/>
      <c r="L2571" s="144"/>
      <c r="M2571" s="144"/>
      <c r="N2571" s="144"/>
      <c r="O2571" s="144"/>
      <c r="S2571" s="144"/>
      <c r="T2571" s="144"/>
    </row>
    <row r="2572" spans="7:20">
      <c r="G2572" s="144"/>
      <c r="H2572" s="144"/>
      <c r="I2572" s="144"/>
      <c r="J2572" s="144"/>
      <c r="K2572" s="144"/>
      <c r="L2572" s="144"/>
      <c r="M2572" s="144"/>
      <c r="N2572" s="144"/>
      <c r="O2572" s="144"/>
      <c r="S2572" s="144"/>
      <c r="T2572" s="144"/>
    </row>
    <row r="2573" spans="7:20">
      <c r="G2573" s="144"/>
      <c r="H2573" s="144"/>
      <c r="I2573" s="144"/>
      <c r="J2573" s="144"/>
      <c r="K2573" s="144"/>
      <c r="L2573" s="144"/>
      <c r="M2573" s="144"/>
      <c r="N2573" s="144"/>
      <c r="O2573" s="144"/>
      <c r="S2573" s="144"/>
      <c r="T2573" s="144"/>
    </row>
    <row r="2574" spans="7:20">
      <c r="G2574" s="144"/>
      <c r="H2574" s="144"/>
      <c r="I2574" s="144"/>
      <c r="J2574" s="144"/>
      <c r="K2574" s="144"/>
      <c r="L2574" s="144"/>
      <c r="M2574" s="144"/>
      <c r="N2574" s="144"/>
      <c r="O2574" s="144"/>
      <c r="S2574" s="144"/>
      <c r="T2574" s="144"/>
    </row>
    <row r="2575" spans="7:20">
      <c r="G2575" s="144"/>
      <c r="H2575" s="144"/>
      <c r="I2575" s="144"/>
      <c r="J2575" s="144"/>
      <c r="K2575" s="144"/>
      <c r="L2575" s="144"/>
      <c r="M2575" s="144"/>
      <c r="N2575" s="144"/>
      <c r="O2575" s="144"/>
      <c r="S2575" s="144"/>
      <c r="T2575" s="144"/>
    </row>
    <row r="2576" spans="7:20">
      <c r="G2576" s="144"/>
      <c r="H2576" s="144"/>
      <c r="I2576" s="144"/>
      <c r="J2576" s="144"/>
      <c r="K2576" s="144"/>
      <c r="L2576" s="144"/>
      <c r="M2576" s="144"/>
      <c r="N2576" s="144"/>
      <c r="O2576" s="144"/>
      <c r="S2576" s="144"/>
      <c r="T2576" s="144"/>
    </row>
    <row r="2577" spans="7:20">
      <c r="G2577" s="144"/>
      <c r="H2577" s="144"/>
      <c r="I2577" s="144"/>
      <c r="J2577" s="144"/>
      <c r="K2577" s="144"/>
      <c r="L2577" s="144"/>
      <c r="M2577" s="144"/>
      <c r="N2577" s="144"/>
      <c r="O2577" s="144"/>
      <c r="S2577" s="144"/>
      <c r="T2577" s="144"/>
    </row>
    <row r="2578" spans="7:20">
      <c r="G2578" s="144"/>
      <c r="H2578" s="144"/>
      <c r="I2578" s="144"/>
      <c r="J2578" s="144"/>
      <c r="K2578" s="144"/>
      <c r="L2578" s="144"/>
      <c r="M2578" s="144"/>
      <c r="N2578" s="144"/>
      <c r="O2578" s="144"/>
      <c r="S2578" s="144"/>
      <c r="T2578" s="144"/>
    </row>
    <row r="2579" spans="7:20">
      <c r="G2579" s="144"/>
      <c r="H2579" s="144"/>
      <c r="I2579" s="144"/>
      <c r="J2579" s="144"/>
      <c r="K2579" s="144"/>
      <c r="L2579" s="144"/>
      <c r="M2579" s="144"/>
      <c r="N2579" s="144"/>
      <c r="O2579" s="144"/>
      <c r="S2579" s="144"/>
      <c r="T2579" s="144"/>
    </row>
    <row r="2580" spans="7:20">
      <c r="G2580" s="144"/>
      <c r="H2580" s="144"/>
      <c r="I2580" s="144"/>
      <c r="J2580" s="144"/>
      <c r="K2580" s="144"/>
      <c r="L2580" s="144"/>
      <c r="M2580" s="144"/>
      <c r="N2580" s="144"/>
      <c r="O2580" s="144"/>
      <c r="S2580" s="144"/>
      <c r="T2580" s="144"/>
    </row>
    <row r="2581" spans="7:20">
      <c r="G2581" s="144"/>
      <c r="H2581" s="144"/>
      <c r="I2581" s="144"/>
      <c r="J2581" s="144"/>
      <c r="K2581" s="144"/>
      <c r="L2581" s="144"/>
      <c r="M2581" s="144"/>
      <c r="N2581" s="144"/>
      <c r="O2581" s="144"/>
      <c r="S2581" s="144"/>
      <c r="T2581" s="144"/>
    </row>
    <row r="2582" spans="7:20">
      <c r="G2582" s="144"/>
      <c r="H2582" s="144"/>
      <c r="I2582" s="144"/>
      <c r="J2582" s="144"/>
      <c r="K2582" s="144"/>
      <c r="L2582" s="144"/>
      <c r="M2582" s="144"/>
      <c r="N2582" s="144"/>
      <c r="O2582" s="144"/>
      <c r="S2582" s="144"/>
      <c r="T2582" s="144"/>
    </row>
    <row r="2583" spans="7:20">
      <c r="G2583" s="144"/>
      <c r="H2583" s="144"/>
      <c r="I2583" s="144"/>
      <c r="J2583" s="144"/>
      <c r="K2583" s="144"/>
      <c r="L2583" s="144"/>
      <c r="M2583" s="144"/>
      <c r="N2583" s="144"/>
      <c r="O2583" s="144"/>
      <c r="S2583" s="144"/>
      <c r="T2583" s="144"/>
    </row>
    <row r="2584" spans="7:20">
      <c r="G2584" s="144"/>
      <c r="H2584" s="144"/>
      <c r="I2584" s="144"/>
      <c r="J2584" s="144"/>
      <c r="K2584" s="144"/>
      <c r="L2584" s="144"/>
      <c r="M2584" s="144"/>
      <c r="N2584" s="144"/>
      <c r="O2584" s="144"/>
      <c r="S2584" s="144"/>
      <c r="T2584" s="144"/>
    </row>
    <row r="2585" spans="7:20">
      <c r="G2585" s="144"/>
      <c r="H2585" s="144"/>
      <c r="I2585" s="144"/>
      <c r="J2585" s="144"/>
      <c r="K2585" s="144"/>
      <c r="L2585" s="144"/>
      <c r="M2585" s="144"/>
      <c r="N2585" s="144"/>
      <c r="O2585" s="144"/>
      <c r="S2585" s="144"/>
      <c r="T2585" s="144"/>
    </row>
    <row r="2586" spans="7:20">
      <c r="G2586" s="144"/>
      <c r="H2586" s="144"/>
      <c r="I2586" s="144"/>
      <c r="J2586" s="144"/>
      <c r="K2586" s="144"/>
      <c r="L2586" s="144"/>
      <c r="M2586" s="144"/>
      <c r="N2586" s="144"/>
      <c r="O2586" s="144"/>
      <c r="S2586" s="144"/>
      <c r="T2586" s="144"/>
    </row>
    <row r="2587" spans="7:20">
      <c r="G2587" s="144"/>
      <c r="H2587" s="144"/>
      <c r="I2587" s="144"/>
      <c r="J2587" s="144"/>
      <c r="K2587" s="144"/>
      <c r="L2587" s="144"/>
      <c r="M2587" s="144"/>
      <c r="N2587" s="144"/>
      <c r="O2587" s="144"/>
      <c r="S2587" s="144"/>
      <c r="T2587" s="144"/>
    </row>
    <row r="2588" spans="7:20">
      <c r="G2588" s="144"/>
      <c r="H2588" s="144"/>
      <c r="I2588" s="144"/>
      <c r="J2588" s="144"/>
      <c r="K2588" s="144"/>
      <c r="L2588" s="144"/>
      <c r="M2588" s="144"/>
      <c r="N2588" s="144"/>
      <c r="O2588" s="144"/>
      <c r="S2588" s="144"/>
      <c r="T2588" s="144"/>
    </row>
    <row r="2589" spans="7:20">
      <c r="G2589" s="144"/>
      <c r="H2589" s="144"/>
      <c r="I2589" s="144"/>
      <c r="J2589" s="144"/>
      <c r="K2589" s="144"/>
      <c r="L2589" s="144"/>
      <c r="M2589" s="144"/>
      <c r="N2589" s="144"/>
      <c r="O2589" s="144"/>
      <c r="S2589" s="144"/>
      <c r="T2589" s="144"/>
    </row>
    <row r="2590" spans="7:20">
      <c r="G2590" s="144"/>
      <c r="H2590" s="144"/>
      <c r="I2590" s="144"/>
      <c r="J2590" s="144"/>
      <c r="K2590" s="144"/>
      <c r="L2590" s="144"/>
      <c r="M2590" s="144"/>
      <c r="N2590" s="144"/>
      <c r="O2590" s="144"/>
      <c r="S2590" s="144"/>
      <c r="T2590" s="144"/>
    </row>
    <row r="2591" spans="7:20">
      <c r="G2591" s="144"/>
      <c r="H2591" s="144"/>
      <c r="I2591" s="144"/>
      <c r="J2591" s="144"/>
      <c r="K2591" s="144"/>
      <c r="L2591" s="144"/>
      <c r="M2591" s="144"/>
      <c r="N2591" s="144"/>
      <c r="O2591" s="144"/>
      <c r="S2591" s="144"/>
      <c r="T2591" s="144"/>
    </row>
    <row r="2592" spans="7:20">
      <c r="G2592" s="144"/>
      <c r="H2592" s="144"/>
      <c r="I2592" s="144"/>
      <c r="J2592" s="144"/>
      <c r="K2592" s="144"/>
      <c r="L2592" s="144"/>
      <c r="M2592" s="144"/>
      <c r="N2592" s="144"/>
      <c r="O2592" s="144"/>
      <c r="S2592" s="144"/>
      <c r="T2592" s="144"/>
    </row>
    <row r="2593" spans="7:20">
      <c r="G2593" s="144"/>
      <c r="H2593" s="144"/>
      <c r="I2593" s="144"/>
      <c r="J2593" s="144"/>
      <c r="K2593" s="144"/>
      <c r="L2593" s="144"/>
      <c r="M2593" s="144"/>
      <c r="N2593" s="144"/>
      <c r="O2593" s="144"/>
      <c r="S2593" s="144"/>
      <c r="T2593" s="144"/>
    </row>
    <row r="2594" spans="7:20">
      <c r="G2594" s="144"/>
      <c r="H2594" s="144"/>
      <c r="I2594" s="144"/>
      <c r="J2594" s="144"/>
      <c r="K2594" s="144"/>
      <c r="L2594" s="144"/>
      <c r="M2594" s="144"/>
      <c r="N2594" s="144"/>
      <c r="O2594" s="144"/>
      <c r="S2594" s="144"/>
      <c r="T2594" s="144"/>
    </row>
    <row r="2595" spans="7:20">
      <c r="G2595" s="144"/>
      <c r="H2595" s="144"/>
      <c r="I2595" s="144"/>
      <c r="J2595" s="144"/>
      <c r="K2595" s="144"/>
      <c r="L2595" s="144"/>
      <c r="M2595" s="144"/>
      <c r="N2595" s="144"/>
      <c r="O2595" s="144"/>
      <c r="S2595" s="144"/>
      <c r="T2595" s="144"/>
    </row>
    <row r="2596" spans="7:20">
      <c r="G2596" s="144"/>
      <c r="H2596" s="144"/>
      <c r="I2596" s="144"/>
      <c r="J2596" s="144"/>
      <c r="K2596" s="144"/>
      <c r="L2596" s="144"/>
      <c r="M2596" s="144"/>
      <c r="N2596" s="144"/>
      <c r="O2596" s="144"/>
      <c r="S2596" s="144"/>
      <c r="T2596" s="144"/>
    </row>
    <row r="2597" spans="7:20">
      <c r="G2597" s="144"/>
      <c r="H2597" s="144"/>
      <c r="I2597" s="144"/>
      <c r="J2597" s="144"/>
      <c r="K2597" s="144"/>
      <c r="L2597" s="144"/>
      <c r="M2597" s="144"/>
      <c r="N2597" s="144"/>
      <c r="O2597" s="144"/>
      <c r="S2597" s="144"/>
      <c r="T2597" s="144"/>
    </row>
    <row r="2598" spans="7:20">
      <c r="G2598" s="144"/>
      <c r="H2598" s="144"/>
      <c r="I2598" s="144"/>
      <c r="J2598" s="144"/>
      <c r="K2598" s="144"/>
      <c r="L2598" s="144"/>
      <c r="M2598" s="144"/>
      <c r="N2598" s="144"/>
      <c r="O2598" s="144"/>
      <c r="S2598" s="144"/>
      <c r="T2598" s="144"/>
    </row>
    <row r="2599" spans="7:20">
      <c r="G2599" s="144"/>
      <c r="H2599" s="144"/>
      <c r="I2599" s="144"/>
      <c r="J2599" s="144"/>
      <c r="K2599" s="144"/>
      <c r="L2599" s="144"/>
      <c r="M2599" s="144"/>
      <c r="N2599" s="144"/>
      <c r="O2599" s="144"/>
      <c r="S2599" s="144"/>
      <c r="T2599" s="144"/>
    </row>
    <row r="2600" spans="7:20">
      <c r="G2600" s="144"/>
      <c r="H2600" s="144"/>
      <c r="I2600" s="144"/>
      <c r="J2600" s="144"/>
      <c r="K2600" s="144"/>
      <c r="L2600" s="144"/>
      <c r="M2600" s="144"/>
      <c r="N2600" s="144"/>
      <c r="O2600" s="144"/>
      <c r="S2600" s="144"/>
      <c r="T2600" s="144"/>
    </row>
    <row r="2601" spans="7:20">
      <c r="G2601" s="144"/>
      <c r="H2601" s="144"/>
      <c r="I2601" s="144"/>
      <c r="J2601" s="144"/>
      <c r="K2601" s="144"/>
      <c r="L2601" s="144"/>
      <c r="M2601" s="144"/>
      <c r="N2601" s="144"/>
      <c r="O2601" s="144"/>
      <c r="S2601" s="144"/>
      <c r="T2601" s="144"/>
    </row>
    <row r="2602" spans="7:20">
      <c r="G2602" s="144"/>
      <c r="H2602" s="144"/>
      <c r="I2602" s="144"/>
      <c r="J2602" s="144"/>
      <c r="K2602" s="144"/>
      <c r="L2602" s="144"/>
      <c r="M2602" s="144"/>
      <c r="N2602" s="144"/>
      <c r="O2602" s="144"/>
      <c r="S2602" s="144"/>
      <c r="T2602" s="144"/>
    </row>
    <row r="2603" spans="7:20">
      <c r="G2603" s="144"/>
      <c r="H2603" s="144"/>
      <c r="I2603" s="144"/>
      <c r="J2603" s="144"/>
      <c r="K2603" s="144"/>
      <c r="L2603" s="144"/>
      <c r="M2603" s="144"/>
      <c r="N2603" s="144"/>
      <c r="O2603" s="144"/>
      <c r="S2603" s="144"/>
      <c r="T2603" s="144"/>
    </row>
    <row r="2604" spans="7:20">
      <c r="G2604" s="144"/>
      <c r="H2604" s="144"/>
      <c r="I2604" s="144"/>
      <c r="J2604" s="144"/>
      <c r="K2604" s="144"/>
      <c r="L2604" s="144"/>
      <c r="M2604" s="144"/>
      <c r="N2604" s="144"/>
      <c r="O2604" s="144"/>
      <c r="S2604" s="144"/>
      <c r="T2604" s="144"/>
    </row>
    <row r="2605" spans="7:20">
      <c r="G2605" s="144"/>
      <c r="H2605" s="144"/>
      <c r="I2605" s="144"/>
      <c r="J2605" s="144"/>
      <c r="K2605" s="144"/>
      <c r="L2605" s="144"/>
      <c r="M2605" s="144"/>
      <c r="N2605" s="144"/>
      <c r="O2605" s="144"/>
      <c r="S2605" s="144"/>
      <c r="T2605" s="144"/>
    </row>
    <row r="2606" spans="7:20">
      <c r="G2606" s="144"/>
      <c r="H2606" s="144"/>
      <c r="I2606" s="144"/>
      <c r="J2606" s="144"/>
      <c r="K2606" s="144"/>
      <c r="L2606" s="144"/>
      <c r="M2606" s="144"/>
      <c r="N2606" s="144"/>
      <c r="O2606" s="144"/>
      <c r="S2606" s="144"/>
      <c r="T2606" s="144"/>
    </row>
    <row r="2607" spans="7:20">
      <c r="G2607" s="144"/>
      <c r="H2607" s="144"/>
      <c r="I2607" s="144"/>
      <c r="J2607" s="144"/>
      <c r="K2607" s="144"/>
      <c r="L2607" s="144"/>
      <c r="M2607" s="144"/>
      <c r="N2607" s="144"/>
      <c r="O2607" s="144"/>
      <c r="S2607" s="144"/>
      <c r="T2607" s="144"/>
    </row>
    <row r="2608" spans="7:20">
      <c r="G2608" s="144"/>
      <c r="H2608" s="144"/>
      <c r="I2608" s="144"/>
      <c r="J2608" s="144"/>
      <c r="K2608" s="144"/>
      <c r="L2608" s="144"/>
      <c r="M2608" s="144"/>
      <c r="N2608" s="144"/>
      <c r="O2608" s="144"/>
      <c r="S2608" s="144"/>
      <c r="T2608" s="144"/>
    </row>
    <row r="2609" spans="7:20">
      <c r="G2609" s="144"/>
      <c r="H2609" s="144"/>
      <c r="I2609" s="144"/>
      <c r="J2609" s="144"/>
      <c r="K2609" s="144"/>
      <c r="L2609" s="144"/>
      <c r="M2609" s="144"/>
      <c r="N2609" s="144"/>
      <c r="O2609" s="144"/>
      <c r="S2609" s="144"/>
      <c r="T2609" s="144"/>
    </row>
    <row r="2610" spans="7:20">
      <c r="G2610" s="144"/>
      <c r="H2610" s="144"/>
      <c r="I2610" s="144"/>
      <c r="J2610" s="144"/>
      <c r="K2610" s="144"/>
      <c r="L2610" s="144"/>
      <c r="M2610" s="144"/>
      <c r="N2610" s="144"/>
      <c r="O2610" s="144"/>
      <c r="S2610" s="144"/>
      <c r="T2610" s="144"/>
    </row>
    <row r="2611" spans="7:20">
      <c r="G2611" s="144"/>
      <c r="H2611" s="144"/>
      <c r="I2611" s="144"/>
      <c r="J2611" s="144"/>
      <c r="K2611" s="144"/>
      <c r="L2611" s="144"/>
      <c r="M2611" s="144"/>
      <c r="N2611" s="144"/>
      <c r="O2611" s="144"/>
      <c r="S2611" s="144"/>
      <c r="T2611" s="144"/>
    </row>
    <row r="2612" spans="7:20">
      <c r="G2612" s="144"/>
      <c r="H2612" s="144"/>
      <c r="I2612" s="144"/>
      <c r="J2612" s="144"/>
      <c r="K2612" s="144"/>
      <c r="L2612" s="144"/>
      <c r="M2612" s="144"/>
      <c r="N2612" s="144"/>
      <c r="O2612" s="144"/>
      <c r="S2612" s="144"/>
      <c r="T2612" s="144"/>
    </row>
    <row r="2613" spans="7:20">
      <c r="G2613" s="144"/>
      <c r="H2613" s="144"/>
      <c r="I2613" s="144"/>
      <c r="J2613" s="144"/>
      <c r="K2613" s="144"/>
      <c r="L2613" s="144"/>
      <c r="M2613" s="144"/>
      <c r="N2613" s="144"/>
      <c r="O2613" s="144"/>
      <c r="S2613" s="144"/>
      <c r="T2613" s="144"/>
    </row>
    <row r="2614" spans="7:20">
      <c r="G2614" s="144"/>
      <c r="H2614" s="144"/>
      <c r="I2614" s="144"/>
      <c r="J2614" s="144"/>
      <c r="K2614" s="144"/>
      <c r="L2614" s="144"/>
      <c r="M2614" s="144"/>
      <c r="N2614" s="144"/>
      <c r="O2614" s="144"/>
      <c r="S2614" s="144"/>
      <c r="T2614" s="144"/>
    </row>
    <row r="2615" spans="7:20">
      <c r="G2615" s="144"/>
      <c r="H2615" s="144"/>
      <c r="I2615" s="144"/>
      <c r="J2615" s="144"/>
      <c r="K2615" s="144"/>
      <c r="L2615" s="144"/>
      <c r="M2615" s="144"/>
      <c r="N2615" s="144"/>
      <c r="O2615" s="144"/>
      <c r="S2615" s="144"/>
      <c r="T2615" s="144"/>
    </row>
    <row r="2616" spans="7:20">
      <c r="G2616" s="144"/>
      <c r="H2616" s="144"/>
      <c r="I2616" s="144"/>
      <c r="J2616" s="144"/>
      <c r="K2616" s="144"/>
      <c r="L2616" s="144"/>
      <c r="M2616" s="144"/>
      <c r="N2616" s="144"/>
      <c r="O2616" s="144"/>
      <c r="S2616" s="144"/>
      <c r="T2616" s="144"/>
    </row>
    <row r="2617" spans="7:20">
      <c r="G2617" s="144"/>
      <c r="H2617" s="144"/>
      <c r="I2617" s="144"/>
      <c r="J2617" s="144"/>
      <c r="K2617" s="144"/>
      <c r="L2617" s="144"/>
      <c r="M2617" s="144"/>
      <c r="N2617" s="144"/>
      <c r="O2617" s="144"/>
      <c r="S2617" s="144"/>
      <c r="T2617" s="144"/>
    </row>
    <row r="2618" spans="7:20">
      <c r="G2618" s="144"/>
      <c r="H2618" s="144"/>
      <c r="I2618" s="144"/>
      <c r="J2618" s="144"/>
      <c r="K2618" s="144"/>
      <c r="L2618" s="144"/>
      <c r="M2618" s="144"/>
      <c r="N2618" s="144"/>
      <c r="O2618" s="144"/>
      <c r="S2618" s="144"/>
      <c r="T2618" s="144"/>
    </row>
    <row r="2619" spans="7:20">
      <c r="G2619" s="144"/>
      <c r="H2619" s="144"/>
      <c r="I2619" s="144"/>
      <c r="J2619" s="144"/>
      <c r="K2619" s="144"/>
      <c r="L2619" s="144"/>
      <c r="M2619" s="144"/>
      <c r="N2619" s="144"/>
      <c r="O2619" s="144"/>
      <c r="S2619" s="144"/>
      <c r="T2619" s="144"/>
    </row>
    <row r="2620" spans="7:20">
      <c r="G2620" s="144"/>
      <c r="H2620" s="144"/>
      <c r="I2620" s="144"/>
      <c r="J2620" s="144"/>
      <c r="K2620" s="144"/>
      <c r="L2620" s="144"/>
      <c r="M2620" s="144"/>
      <c r="N2620" s="144"/>
      <c r="O2620" s="144"/>
      <c r="S2620" s="144"/>
      <c r="T2620" s="144"/>
    </row>
    <row r="2621" spans="7:20">
      <c r="G2621" s="144"/>
      <c r="H2621" s="144"/>
      <c r="I2621" s="144"/>
      <c r="J2621" s="144"/>
      <c r="K2621" s="144"/>
      <c r="L2621" s="144"/>
      <c r="M2621" s="144"/>
      <c r="N2621" s="144"/>
      <c r="O2621" s="144"/>
      <c r="S2621" s="144"/>
      <c r="T2621" s="144"/>
    </row>
    <row r="2622" spans="7:20">
      <c r="G2622" s="144"/>
      <c r="H2622" s="144"/>
      <c r="I2622" s="144"/>
      <c r="J2622" s="144"/>
      <c r="K2622" s="144"/>
      <c r="L2622" s="144"/>
      <c r="M2622" s="144"/>
      <c r="N2622" s="144"/>
      <c r="O2622" s="144"/>
      <c r="S2622" s="144"/>
      <c r="T2622" s="144"/>
    </row>
    <row r="2623" spans="7:20">
      <c r="G2623" s="144"/>
      <c r="H2623" s="144"/>
      <c r="I2623" s="144"/>
      <c r="J2623" s="144"/>
      <c r="K2623" s="144"/>
      <c r="L2623" s="144"/>
      <c r="M2623" s="144"/>
      <c r="N2623" s="144"/>
      <c r="O2623" s="144"/>
      <c r="S2623" s="144"/>
      <c r="T2623" s="144"/>
    </row>
    <row r="2624" spans="7:20">
      <c r="G2624" s="144"/>
      <c r="H2624" s="144"/>
      <c r="I2624" s="144"/>
      <c r="J2624" s="144"/>
      <c r="K2624" s="144"/>
      <c r="L2624" s="144"/>
      <c r="M2624" s="144"/>
      <c r="N2624" s="144"/>
      <c r="O2624" s="144"/>
      <c r="S2624" s="144"/>
      <c r="T2624" s="144"/>
    </row>
    <row r="2625" spans="7:20">
      <c r="G2625" s="144"/>
      <c r="H2625" s="144"/>
      <c r="I2625" s="144"/>
      <c r="J2625" s="144"/>
      <c r="K2625" s="144"/>
      <c r="L2625" s="144"/>
      <c r="M2625" s="144"/>
      <c r="N2625" s="144"/>
      <c r="O2625" s="144"/>
      <c r="S2625" s="144"/>
      <c r="T2625" s="144"/>
    </row>
    <row r="2626" spans="7:20">
      <c r="G2626" s="144"/>
      <c r="H2626" s="144"/>
      <c r="I2626" s="144"/>
      <c r="J2626" s="144"/>
      <c r="K2626" s="144"/>
      <c r="L2626" s="144"/>
      <c r="M2626" s="144"/>
      <c r="N2626" s="144"/>
      <c r="O2626" s="144"/>
      <c r="S2626" s="144"/>
      <c r="T2626" s="144"/>
    </row>
    <row r="2627" spans="7:20">
      <c r="G2627" s="144"/>
      <c r="H2627" s="144"/>
      <c r="I2627" s="144"/>
      <c r="J2627" s="144"/>
      <c r="K2627" s="144"/>
      <c r="L2627" s="144"/>
      <c r="M2627" s="144"/>
      <c r="N2627" s="144"/>
      <c r="O2627" s="144"/>
      <c r="S2627" s="144"/>
      <c r="T2627" s="144"/>
    </row>
    <row r="2628" spans="7:20">
      <c r="G2628" s="144"/>
      <c r="H2628" s="144"/>
      <c r="I2628" s="144"/>
      <c r="J2628" s="144"/>
      <c r="K2628" s="144"/>
      <c r="L2628" s="144"/>
      <c r="M2628" s="144"/>
      <c r="N2628" s="144"/>
      <c r="O2628" s="144"/>
      <c r="S2628" s="144"/>
      <c r="T2628" s="144"/>
    </row>
    <row r="2629" spans="7:20">
      <c r="G2629" s="144"/>
      <c r="H2629" s="144"/>
      <c r="I2629" s="144"/>
      <c r="J2629" s="144"/>
      <c r="K2629" s="144"/>
      <c r="L2629" s="144"/>
      <c r="M2629" s="144"/>
      <c r="N2629" s="144"/>
      <c r="O2629" s="144"/>
      <c r="S2629" s="144"/>
      <c r="T2629" s="144"/>
    </row>
    <row r="2630" spans="7:20">
      <c r="G2630" s="144"/>
      <c r="H2630" s="144"/>
      <c r="I2630" s="144"/>
      <c r="J2630" s="144"/>
      <c r="K2630" s="144"/>
      <c r="L2630" s="144"/>
      <c r="M2630" s="144"/>
      <c r="N2630" s="144"/>
      <c r="O2630" s="144"/>
      <c r="S2630" s="144"/>
      <c r="T2630" s="144"/>
    </row>
    <row r="2631" spans="7:20">
      <c r="G2631" s="144"/>
      <c r="H2631" s="144"/>
      <c r="I2631" s="144"/>
      <c r="J2631" s="144"/>
      <c r="K2631" s="144"/>
      <c r="L2631" s="144"/>
      <c r="M2631" s="144"/>
      <c r="N2631" s="144"/>
      <c r="O2631" s="144"/>
      <c r="S2631" s="144"/>
      <c r="T2631" s="144"/>
    </row>
    <row r="2632" spans="7:20">
      <c r="G2632" s="144"/>
      <c r="H2632" s="144"/>
      <c r="I2632" s="144"/>
      <c r="J2632" s="144"/>
      <c r="K2632" s="144"/>
      <c r="L2632" s="144"/>
      <c r="M2632" s="144"/>
      <c r="N2632" s="144"/>
      <c r="O2632" s="144"/>
      <c r="S2632" s="144"/>
      <c r="T2632" s="144"/>
    </row>
    <row r="2633" spans="7:20">
      <c r="G2633" s="144"/>
      <c r="H2633" s="144"/>
      <c r="I2633" s="144"/>
      <c r="J2633" s="144"/>
      <c r="K2633" s="144"/>
      <c r="L2633" s="144"/>
      <c r="M2633" s="144"/>
      <c r="N2633" s="144"/>
      <c r="O2633" s="144"/>
      <c r="S2633" s="144"/>
      <c r="T2633" s="144"/>
    </row>
    <row r="2634" spans="7:20">
      <c r="G2634" s="144"/>
      <c r="H2634" s="144"/>
      <c r="I2634" s="144"/>
      <c r="J2634" s="144"/>
      <c r="K2634" s="144"/>
      <c r="L2634" s="144"/>
      <c r="M2634" s="144"/>
      <c r="N2634" s="144"/>
      <c r="O2634" s="144"/>
      <c r="S2634" s="144"/>
      <c r="T2634" s="144"/>
    </row>
    <row r="2635" spans="7:20">
      <c r="G2635" s="144"/>
      <c r="H2635" s="144"/>
      <c r="I2635" s="144"/>
      <c r="J2635" s="144"/>
      <c r="K2635" s="144"/>
      <c r="L2635" s="144"/>
      <c r="M2635" s="144"/>
      <c r="N2635" s="144"/>
      <c r="O2635" s="144"/>
      <c r="S2635" s="144"/>
      <c r="T2635" s="144"/>
    </row>
    <row r="2636" spans="7:20">
      <c r="G2636" s="144"/>
      <c r="H2636" s="144"/>
      <c r="I2636" s="144"/>
      <c r="J2636" s="144"/>
      <c r="K2636" s="144"/>
      <c r="L2636" s="144"/>
      <c r="M2636" s="144"/>
      <c r="N2636" s="144"/>
      <c r="O2636" s="144"/>
      <c r="S2636" s="144"/>
      <c r="T2636" s="144"/>
    </row>
    <row r="2637" spans="7:20">
      <c r="G2637" s="144"/>
      <c r="H2637" s="144"/>
      <c r="I2637" s="144"/>
      <c r="J2637" s="144"/>
      <c r="K2637" s="144"/>
      <c r="L2637" s="144"/>
      <c r="M2637" s="144"/>
      <c r="N2637" s="144"/>
      <c r="O2637" s="144"/>
      <c r="S2637" s="144"/>
      <c r="T2637" s="144"/>
    </row>
    <row r="2638" spans="7:20">
      <c r="G2638" s="144"/>
      <c r="H2638" s="144"/>
      <c r="I2638" s="144"/>
      <c r="J2638" s="144"/>
      <c r="K2638" s="144"/>
      <c r="L2638" s="144"/>
      <c r="M2638" s="144"/>
      <c r="N2638" s="144"/>
      <c r="O2638" s="144"/>
      <c r="S2638" s="144"/>
      <c r="T2638" s="144"/>
    </row>
    <row r="2639" spans="7:20">
      <c r="G2639" s="144"/>
      <c r="H2639" s="144"/>
      <c r="I2639" s="144"/>
      <c r="J2639" s="144"/>
      <c r="K2639" s="144"/>
      <c r="L2639" s="144"/>
      <c r="M2639" s="144"/>
      <c r="N2639" s="144"/>
      <c r="O2639" s="144"/>
      <c r="S2639" s="144"/>
      <c r="T2639" s="144"/>
    </row>
    <row r="2640" spans="7:20">
      <c r="G2640" s="144"/>
      <c r="H2640" s="144"/>
      <c r="I2640" s="144"/>
      <c r="J2640" s="144"/>
      <c r="K2640" s="144"/>
      <c r="L2640" s="144"/>
      <c r="M2640" s="144"/>
      <c r="N2640" s="144"/>
      <c r="O2640" s="144"/>
      <c r="S2640" s="144"/>
      <c r="T2640" s="144"/>
    </row>
    <row r="2641" spans="7:20">
      <c r="G2641" s="144"/>
      <c r="H2641" s="144"/>
      <c r="I2641" s="144"/>
      <c r="J2641" s="144"/>
      <c r="K2641" s="144"/>
      <c r="L2641" s="144"/>
      <c r="M2641" s="144"/>
      <c r="N2641" s="144"/>
      <c r="O2641" s="144"/>
      <c r="S2641" s="144"/>
      <c r="T2641" s="144"/>
    </row>
    <row r="2642" spans="7:20">
      <c r="G2642" s="144"/>
      <c r="H2642" s="144"/>
      <c r="I2642" s="144"/>
      <c r="J2642" s="144"/>
      <c r="K2642" s="144"/>
      <c r="L2642" s="144"/>
      <c r="M2642" s="144"/>
      <c r="N2642" s="144"/>
      <c r="O2642" s="144"/>
      <c r="S2642" s="144"/>
      <c r="T2642" s="144"/>
    </row>
    <row r="2643" spans="7:20">
      <c r="G2643" s="144"/>
      <c r="H2643" s="144"/>
      <c r="I2643" s="144"/>
      <c r="J2643" s="144"/>
      <c r="K2643" s="144"/>
      <c r="L2643" s="144"/>
      <c r="M2643" s="144"/>
      <c r="N2643" s="144"/>
      <c r="O2643" s="144"/>
      <c r="S2643" s="144"/>
      <c r="T2643" s="144"/>
    </row>
    <row r="2644" spans="7:20">
      <c r="G2644" s="144"/>
      <c r="H2644" s="144"/>
      <c r="I2644" s="144"/>
      <c r="J2644" s="144"/>
      <c r="K2644" s="144"/>
      <c r="L2644" s="144"/>
      <c r="M2644" s="144"/>
      <c r="N2644" s="144"/>
      <c r="O2644" s="144"/>
      <c r="S2644" s="144"/>
      <c r="T2644" s="144"/>
    </row>
    <row r="2645" spans="7:20">
      <c r="G2645" s="144"/>
      <c r="H2645" s="144"/>
      <c r="I2645" s="144"/>
      <c r="J2645" s="144"/>
      <c r="K2645" s="144"/>
      <c r="L2645" s="144"/>
      <c r="M2645" s="144"/>
      <c r="N2645" s="144"/>
      <c r="O2645" s="144"/>
      <c r="S2645" s="144"/>
      <c r="T2645" s="144"/>
    </row>
    <row r="2646" spans="7:20">
      <c r="G2646" s="144"/>
      <c r="H2646" s="144"/>
      <c r="I2646" s="144"/>
      <c r="J2646" s="144"/>
      <c r="K2646" s="144"/>
      <c r="L2646" s="144"/>
      <c r="M2646" s="144"/>
      <c r="N2646" s="144"/>
      <c r="O2646" s="144"/>
      <c r="S2646" s="144"/>
      <c r="T2646" s="144"/>
    </row>
    <row r="2647" spans="7:20">
      <c r="G2647" s="144"/>
      <c r="H2647" s="144"/>
      <c r="I2647" s="144"/>
      <c r="J2647" s="144"/>
      <c r="K2647" s="144"/>
      <c r="L2647" s="144"/>
      <c r="M2647" s="144"/>
      <c r="N2647" s="144"/>
      <c r="O2647" s="144"/>
      <c r="S2647" s="144"/>
      <c r="T2647" s="144"/>
    </row>
    <row r="2648" spans="7:20">
      <c r="G2648" s="144"/>
      <c r="H2648" s="144"/>
      <c r="I2648" s="144"/>
      <c r="J2648" s="144"/>
      <c r="K2648" s="144"/>
      <c r="L2648" s="144"/>
      <c r="M2648" s="144"/>
      <c r="N2648" s="144"/>
      <c r="O2648" s="144"/>
      <c r="S2648" s="144"/>
      <c r="T2648" s="144"/>
    </row>
    <row r="2649" spans="7:20">
      <c r="G2649" s="144"/>
      <c r="H2649" s="144"/>
      <c r="I2649" s="144"/>
      <c r="J2649" s="144"/>
      <c r="K2649" s="144"/>
      <c r="L2649" s="144"/>
      <c r="M2649" s="144"/>
      <c r="N2649" s="144"/>
      <c r="O2649" s="144"/>
      <c r="S2649" s="144"/>
      <c r="T2649" s="144"/>
    </row>
    <row r="2650" spans="7:20">
      <c r="G2650" s="144"/>
      <c r="H2650" s="144"/>
      <c r="I2650" s="144"/>
      <c r="J2650" s="144"/>
      <c r="K2650" s="144"/>
      <c r="L2650" s="144"/>
      <c r="M2650" s="144"/>
      <c r="N2650" s="144"/>
      <c r="O2650" s="144"/>
      <c r="S2650" s="144"/>
      <c r="T2650" s="144"/>
    </row>
    <row r="2651" spans="7:20">
      <c r="G2651" s="144"/>
      <c r="H2651" s="144"/>
      <c r="I2651" s="144"/>
      <c r="J2651" s="144"/>
      <c r="K2651" s="144"/>
      <c r="L2651" s="144"/>
      <c r="M2651" s="144"/>
      <c r="N2651" s="144"/>
      <c r="O2651" s="144"/>
      <c r="S2651" s="144"/>
      <c r="T2651" s="144"/>
    </row>
    <row r="2652" spans="7:20">
      <c r="G2652" s="144"/>
      <c r="H2652" s="144"/>
      <c r="I2652" s="144"/>
      <c r="J2652" s="144"/>
      <c r="K2652" s="144"/>
      <c r="L2652" s="144"/>
      <c r="M2652" s="144"/>
      <c r="N2652" s="144"/>
      <c r="O2652" s="144"/>
      <c r="S2652" s="144"/>
      <c r="T2652" s="144"/>
    </row>
    <row r="2653" spans="7:20">
      <c r="G2653" s="144"/>
      <c r="H2653" s="144"/>
      <c r="I2653" s="144"/>
      <c r="J2653" s="144"/>
      <c r="K2653" s="144"/>
      <c r="L2653" s="144"/>
      <c r="M2653" s="144"/>
      <c r="N2653" s="144"/>
      <c r="O2653" s="144"/>
      <c r="S2653" s="144"/>
      <c r="T2653" s="144"/>
    </row>
    <row r="2654" spans="7:20">
      <c r="G2654" s="144"/>
      <c r="H2654" s="144"/>
      <c r="I2654" s="144"/>
      <c r="J2654" s="144"/>
      <c r="K2654" s="144"/>
      <c r="L2654" s="144"/>
      <c r="M2654" s="144"/>
      <c r="N2654" s="144"/>
      <c r="O2654" s="144"/>
      <c r="S2654" s="144"/>
      <c r="T2654" s="144"/>
    </row>
    <row r="2655" spans="7:20">
      <c r="G2655" s="144"/>
      <c r="H2655" s="144"/>
      <c r="I2655" s="144"/>
      <c r="J2655" s="144"/>
      <c r="K2655" s="144"/>
      <c r="L2655" s="144"/>
      <c r="M2655" s="144"/>
      <c r="N2655" s="144"/>
      <c r="O2655" s="144"/>
      <c r="S2655" s="144"/>
      <c r="T2655" s="144"/>
    </row>
    <row r="2656" spans="7:20">
      <c r="G2656" s="144"/>
      <c r="H2656" s="144"/>
      <c r="I2656" s="144"/>
      <c r="J2656" s="144"/>
      <c r="K2656" s="144"/>
      <c r="L2656" s="144"/>
      <c r="M2656" s="144"/>
      <c r="N2656" s="144"/>
      <c r="O2656" s="144"/>
      <c r="S2656" s="144"/>
      <c r="T2656" s="144"/>
    </row>
    <row r="2657" spans="7:20">
      <c r="G2657" s="144"/>
      <c r="H2657" s="144"/>
      <c r="I2657" s="144"/>
      <c r="J2657" s="144"/>
      <c r="K2657" s="144"/>
      <c r="L2657" s="144"/>
      <c r="M2657" s="144"/>
      <c r="N2657" s="144"/>
      <c r="O2657" s="144"/>
      <c r="S2657" s="144"/>
      <c r="T2657" s="144"/>
    </row>
    <row r="2658" spans="7:20">
      <c r="G2658" s="144"/>
      <c r="H2658" s="144"/>
      <c r="I2658" s="144"/>
      <c r="J2658" s="144"/>
      <c r="K2658" s="144"/>
      <c r="L2658" s="144"/>
      <c r="M2658" s="144"/>
      <c r="N2658" s="144"/>
      <c r="O2658" s="144"/>
      <c r="S2658" s="144"/>
      <c r="T2658" s="144"/>
    </row>
    <row r="2659" spans="7:20">
      <c r="G2659" s="144"/>
      <c r="H2659" s="144"/>
      <c r="I2659" s="144"/>
      <c r="J2659" s="144"/>
      <c r="K2659" s="144"/>
      <c r="L2659" s="144"/>
      <c r="M2659" s="144"/>
      <c r="N2659" s="144"/>
      <c r="O2659" s="144"/>
      <c r="S2659" s="144"/>
      <c r="T2659" s="144"/>
    </row>
    <row r="2660" spans="7:20">
      <c r="G2660" s="144"/>
      <c r="H2660" s="144"/>
      <c r="I2660" s="144"/>
      <c r="J2660" s="144"/>
      <c r="K2660" s="144"/>
      <c r="L2660" s="144"/>
      <c r="M2660" s="144"/>
      <c r="N2660" s="144"/>
      <c r="O2660" s="144"/>
      <c r="S2660" s="144"/>
      <c r="T2660" s="144"/>
    </row>
    <row r="2661" spans="7:20">
      <c r="G2661" s="144"/>
      <c r="H2661" s="144"/>
      <c r="I2661" s="144"/>
      <c r="J2661" s="144"/>
      <c r="K2661" s="144"/>
      <c r="L2661" s="144"/>
      <c r="M2661" s="144"/>
      <c r="N2661" s="144"/>
      <c r="O2661" s="144"/>
      <c r="S2661" s="144"/>
      <c r="T2661" s="144"/>
    </row>
    <row r="2662" spans="7:20">
      <c r="G2662" s="144"/>
      <c r="H2662" s="144"/>
      <c r="I2662" s="144"/>
      <c r="J2662" s="144"/>
      <c r="K2662" s="144"/>
      <c r="L2662" s="144"/>
      <c r="M2662" s="144"/>
      <c r="N2662" s="144"/>
      <c r="O2662" s="144"/>
      <c r="S2662" s="144"/>
      <c r="T2662" s="144"/>
    </row>
    <row r="2663" spans="7:20">
      <c r="G2663" s="144"/>
      <c r="H2663" s="144"/>
      <c r="I2663" s="144"/>
      <c r="J2663" s="144"/>
      <c r="K2663" s="144"/>
      <c r="L2663" s="144"/>
      <c r="M2663" s="144"/>
      <c r="N2663" s="144"/>
      <c r="O2663" s="144"/>
      <c r="S2663" s="144"/>
      <c r="T2663" s="144"/>
    </row>
    <row r="2664" spans="7:20">
      <c r="G2664" s="144"/>
      <c r="H2664" s="144"/>
      <c r="I2664" s="144"/>
      <c r="J2664" s="144"/>
      <c r="K2664" s="144"/>
      <c r="L2664" s="144"/>
      <c r="M2664" s="144"/>
      <c r="N2664" s="144"/>
      <c r="O2664" s="144"/>
      <c r="S2664" s="144"/>
      <c r="T2664" s="144"/>
    </row>
    <row r="2665" spans="7:20">
      <c r="G2665" s="144"/>
      <c r="H2665" s="144"/>
      <c r="I2665" s="144"/>
      <c r="J2665" s="144"/>
      <c r="K2665" s="144"/>
      <c r="L2665" s="144"/>
      <c r="M2665" s="144"/>
      <c r="N2665" s="144"/>
      <c r="O2665" s="144"/>
      <c r="S2665" s="144"/>
      <c r="T2665" s="144"/>
    </row>
    <row r="2666" spans="7:20">
      <c r="G2666" s="144"/>
      <c r="H2666" s="144"/>
      <c r="I2666" s="144"/>
      <c r="J2666" s="144"/>
      <c r="K2666" s="144"/>
      <c r="L2666" s="144"/>
      <c r="M2666" s="144"/>
      <c r="N2666" s="144"/>
      <c r="O2666" s="144"/>
      <c r="S2666" s="144"/>
      <c r="T2666" s="144"/>
    </row>
    <row r="2667" spans="7:20">
      <c r="G2667" s="144"/>
      <c r="H2667" s="144"/>
      <c r="I2667" s="144"/>
      <c r="J2667" s="144"/>
      <c r="K2667" s="144"/>
      <c r="L2667" s="144"/>
      <c r="M2667" s="144"/>
      <c r="N2667" s="144"/>
      <c r="O2667" s="144"/>
      <c r="S2667" s="144"/>
      <c r="T2667" s="144"/>
    </row>
    <row r="2668" spans="7:20">
      <c r="G2668" s="144"/>
      <c r="H2668" s="144"/>
      <c r="I2668" s="144"/>
      <c r="J2668" s="144"/>
      <c r="K2668" s="144"/>
      <c r="L2668" s="144"/>
      <c r="M2668" s="144"/>
      <c r="N2668" s="144"/>
      <c r="O2668" s="144"/>
      <c r="S2668" s="144"/>
      <c r="T2668" s="144"/>
    </row>
    <row r="2669" spans="7:20">
      <c r="G2669" s="144"/>
      <c r="H2669" s="144"/>
      <c r="I2669" s="144"/>
      <c r="J2669" s="144"/>
      <c r="K2669" s="144"/>
      <c r="L2669" s="144"/>
      <c r="M2669" s="144"/>
      <c r="N2669" s="144"/>
      <c r="O2669" s="144"/>
      <c r="S2669" s="144"/>
      <c r="T2669" s="144"/>
    </row>
    <row r="2670" spans="7:20">
      <c r="G2670" s="144"/>
      <c r="H2670" s="144"/>
      <c r="I2670" s="144"/>
      <c r="J2670" s="144"/>
      <c r="K2670" s="144"/>
      <c r="L2670" s="144"/>
      <c r="M2670" s="144"/>
      <c r="N2670" s="144"/>
      <c r="O2670" s="144"/>
      <c r="S2670" s="144"/>
      <c r="T2670" s="144"/>
    </row>
    <row r="2671" spans="7:20">
      <c r="G2671" s="144"/>
      <c r="H2671" s="144"/>
      <c r="I2671" s="144"/>
      <c r="J2671" s="144"/>
      <c r="K2671" s="144"/>
      <c r="L2671" s="144"/>
      <c r="M2671" s="144"/>
      <c r="N2671" s="144"/>
      <c r="O2671" s="144"/>
      <c r="S2671" s="144"/>
      <c r="T2671" s="144"/>
    </row>
    <row r="2672" spans="7:20">
      <c r="G2672" s="144"/>
      <c r="H2672" s="144"/>
      <c r="I2672" s="144"/>
      <c r="J2672" s="144"/>
      <c r="K2672" s="144"/>
      <c r="L2672" s="144"/>
      <c r="M2672" s="144"/>
      <c r="N2672" s="144"/>
      <c r="O2672" s="144"/>
      <c r="S2672" s="144"/>
      <c r="T2672" s="144"/>
    </row>
    <row r="2673" spans="7:20">
      <c r="G2673" s="144"/>
      <c r="H2673" s="144"/>
      <c r="I2673" s="144"/>
      <c r="J2673" s="144"/>
      <c r="K2673" s="144"/>
      <c r="L2673" s="144"/>
      <c r="M2673" s="144"/>
      <c r="N2673" s="144"/>
      <c r="O2673" s="144"/>
      <c r="S2673" s="144"/>
      <c r="T2673" s="144"/>
    </row>
    <row r="2674" spans="7:20">
      <c r="G2674" s="144"/>
      <c r="H2674" s="144"/>
      <c r="I2674" s="144"/>
      <c r="J2674" s="144"/>
      <c r="K2674" s="144"/>
      <c r="L2674" s="144"/>
      <c r="M2674" s="144"/>
      <c r="N2674" s="144"/>
      <c r="O2674" s="144"/>
      <c r="S2674" s="144"/>
      <c r="T2674" s="144"/>
    </row>
  </sheetData>
  <sortState ref="A9:D168">
    <sortCondition ref="C9:C168"/>
    <sortCondition ref="D9:D168"/>
  </sortState>
  <mergeCells count="8">
    <mergeCell ref="AR7:AR8"/>
    <mergeCell ref="W7:W8"/>
    <mergeCell ref="A3:H3"/>
    <mergeCell ref="L4:W4"/>
    <mergeCell ref="A5:H5"/>
    <mergeCell ref="A7:C7"/>
    <mergeCell ref="AQ7:AQ8"/>
    <mergeCell ref="X7:X8"/>
  </mergeCells>
  <pageMargins left="0.19685039370078741" right="0.19685039370078741" top="0.19685039370078741" bottom="0.19685039370078741" header="0" footer="0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2" sqref="C22"/>
    </sheetView>
  </sheetViews>
  <sheetFormatPr baseColWidth="10" defaultRowHeight="15"/>
  <cols>
    <col min="1" max="1" width="5.42578125" customWidth="1"/>
    <col min="3" max="3" width="26.5703125" customWidth="1"/>
    <col min="5" max="6" width="11.5703125" bestFit="1" customWidth="1"/>
    <col min="7" max="7" width="15" customWidth="1"/>
    <col min="8" max="10" width="11.5703125" bestFit="1" customWidth="1"/>
    <col min="19" max="20" width="11.5703125" bestFit="1" customWidth="1"/>
  </cols>
  <sheetData>
    <row r="1" spans="1:7">
      <c r="A1" s="14" t="s">
        <v>14</v>
      </c>
      <c r="B1" s="14" t="s">
        <v>15</v>
      </c>
      <c r="C1" s="14" t="s">
        <v>80</v>
      </c>
      <c r="D1" s="76" t="s">
        <v>20</v>
      </c>
      <c r="E1" s="76" t="s">
        <v>169</v>
      </c>
      <c r="F1" s="81" t="s">
        <v>170</v>
      </c>
      <c r="G1" s="81" t="s">
        <v>88</v>
      </c>
    </row>
    <row r="2" spans="1:7" ht="21.95" customHeight="1">
      <c r="A2" s="35">
        <v>1</v>
      </c>
      <c r="B2" s="55">
        <v>1333001414</v>
      </c>
      <c r="C2" s="55" t="s">
        <v>92</v>
      </c>
      <c r="D2" s="76">
        <v>11.379</v>
      </c>
      <c r="E2" s="76">
        <v>12.010333333333334</v>
      </c>
      <c r="F2" s="83">
        <v>11.694666666666667</v>
      </c>
      <c r="G2" s="82" t="s">
        <v>172</v>
      </c>
    </row>
    <row r="3" spans="1:7" ht="21.95" customHeight="1">
      <c r="A3" s="35">
        <v>2</v>
      </c>
      <c r="B3" s="55">
        <v>1333007753</v>
      </c>
      <c r="C3" s="55" t="s">
        <v>93</v>
      </c>
      <c r="D3" s="76">
        <v>9.4316666666666666</v>
      </c>
      <c r="E3" s="76">
        <v>11.474666666666668</v>
      </c>
      <c r="F3" s="83">
        <v>10.453166666666668</v>
      </c>
      <c r="G3" s="82" t="s">
        <v>172</v>
      </c>
    </row>
    <row r="4" spans="1:7" ht="21.95" customHeight="1">
      <c r="A4" s="35">
        <v>3</v>
      </c>
      <c r="B4" s="55">
        <v>1333012519</v>
      </c>
      <c r="C4" s="55" t="s">
        <v>94</v>
      </c>
      <c r="D4" s="76">
        <v>11.908666666666669</v>
      </c>
      <c r="E4" s="76">
        <v>10.820333333333334</v>
      </c>
      <c r="F4" s="83">
        <v>11.364500000000001</v>
      </c>
      <c r="G4" s="82" t="s">
        <v>172</v>
      </c>
    </row>
    <row r="5" spans="1:7" ht="21.95" customHeight="1">
      <c r="A5" s="35">
        <v>4</v>
      </c>
      <c r="B5" s="55">
        <v>1333000246</v>
      </c>
      <c r="C5" s="55" t="s">
        <v>95</v>
      </c>
      <c r="D5" s="76">
        <v>9.1996666666666673</v>
      </c>
      <c r="E5" s="76">
        <v>11.33</v>
      </c>
      <c r="F5" s="83">
        <v>10.264833333333334</v>
      </c>
      <c r="G5" s="82" t="s">
        <v>172</v>
      </c>
    </row>
    <row r="6" spans="1:7" ht="21.95" customHeight="1">
      <c r="A6" s="35">
        <v>5</v>
      </c>
      <c r="B6" s="55">
        <v>1333001812</v>
      </c>
      <c r="C6" s="55" t="s">
        <v>97</v>
      </c>
      <c r="D6" s="76">
        <v>10.104333333333333</v>
      </c>
      <c r="E6" s="76">
        <v>12.712666666666667</v>
      </c>
      <c r="F6" s="83">
        <v>11.4085</v>
      </c>
      <c r="G6" s="82" t="s">
        <v>172</v>
      </c>
    </row>
    <row r="7" spans="1:7" ht="21.95" customHeight="1">
      <c r="A7" s="35">
        <v>6</v>
      </c>
      <c r="B7" s="55">
        <v>1333018081</v>
      </c>
      <c r="C7" s="55" t="s">
        <v>98</v>
      </c>
      <c r="D7" s="76">
        <v>10.177</v>
      </c>
      <c r="E7" s="76">
        <v>11.428000000000001</v>
      </c>
      <c r="F7" s="83">
        <v>10.8025</v>
      </c>
      <c r="G7" s="82" t="s">
        <v>172</v>
      </c>
    </row>
    <row r="8" spans="1:7" ht="21.95" customHeight="1">
      <c r="A8" s="35">
        <v>7</v>
      </c>
      <c r="B8" s="55">
        <v>1333000323</v>
      </c>
      <c r="C8" s="55" t="s">
        <v>100</v>
      </c>
      <c r="D8" s="76">
        <v>11.767666666666667</v>
      </c>
      <c r="E8" s="76">
        <v>12.203000000000001</v>
      </c>
      <c r="F8" s="83">
        <v>11.985333333333333</v>
      </c>
      <c r="G8" s="82" t="s">
        <v>172</v>
      </c>
    </row>
    <row r="9" spans="1:7" ht="21.95" customHeight="1">
      <c r="A9" s="35">
        <v>8</v>
      </c>
      <c r="B9" s="55">
        <v>123000332</v>
      </c>
      <c r="C9" s="55" t="s">
        <v>101</v>
      </c>
      <c r="D9" s="76">
        <v>11.881</v>
      </c>
      <c r="E9" s="76">
        <v>12.894</v>
      </c>
      <c r="F9" s="83">
        <v>12.387499999999999</v>
      </c>
      <c r="G9" s="82" t="s">
        <v>172</v>
      </c>
    </row>
    <row r="10" spans="1:7" ht="21.95" customHeight="1">
      <c r="A10" s="35">
        <v>9</v>
      </c>
      <c r="B10" s="55">
        <v>123014090</v>
      </c>
      <c r="C10" s="55" t="s">
        <v>102</v>
      </c>
      <c r="D10" s="76">
        <v>9.5436666666666667</v>
      </c>
      <c r="E10" s="76">
        <v>11.510999999999999</v>
      </c>
      <c r="F10" s="83">
        <v>10.527333333333333</v>
      </c>
      <c r="G10" s="82" t="s">
        <v>172</v>
      </c>
    </row>
    <row r="11" spans="1:7" ht="21.95" customHeight="1">
      <c r="A11" s="35">
        <v>10</v>
      </c>
      <c r="B11" s="55">
        <v>1333005218</v>
      </c>
      <c r="C11" s="55" t="s">
        <v>104</v>
      </c>
      <c r="D11" s="76">
        <v>11.404666666666666</v>
      </c>
      <c r="E11" s="76">
        <v>11.955666666666668</v>
      </c>
      <c r="F11" s="83">
        <v>11.680166666666667</v>
      </c>
      <c r="G11" s="82" t="s">
        <v>172</v>
      </c>
    </row>
    <row r="12" spans="1:7" ht="21.95" customHeight="1">
      <c r="A12" s="35">
        <v>11</v>
      </c>
      <c r="B12" s="55">
        <v>1333015513</v>
      </c>
      <c r="C12" s="55" t="s">
        <v>105</v>
      </c>
      <c r="D12" s="76">
        <v>10.927666666666665</v>
      </c>
      <c r="E12" s="76">
        <v>12.227333333333332</v>
      </c>
      <c r="F12" s="83">
        <v>11.577499999999999</v>
      </c>
      <c r="G12" s="82" t="s">
        <v>172</v>
      </c>
    </row>
    <row r="13" spans="1:7" ht="21.95" customHeight="1">
      <c r="A13" s="35">
        <v>12</v>
      </c>
      <c r="B13" s="55">
        <v>1333005815</v>
      </c>
      <c r="C13" s="55" t="s">
        <v>106</v>
      </c>
      <c r="D13" s="76">
        <v>11.794333333333332</v>
      </c>
      <c r="E13" s="76">
        <v>10.784333333333334</v>
      </c>
      <c r="F13" s="83">
        <v>11.289333333333333</v>
      </c>
      <c r="G13" s="82" t="s">
        <v>172</v>
      </c>
    </row>
    <row r="14" spans="1:7" ht="21.95" customHeight="1">
      <c r="A14" s="35">
        <v>13</v>
      </c>
      <c r="B14" s="55">
        <v>123013512</v>
      </c>
      <c r="C14" s="55" t="s">
        <v>110</v>
      </c>
      <c r="D14" s="76">
        <v>9.7893333333333334</v>
      </c>
      <c r="E14" s="76">
        <v>12.087999999999999</v>
      </c>
      <c r="F14" s="83">
        <v>10.938666666666666</v>
      </c>
      <c r="G14" s="82" t="s">
        <v>172</v>
      </c>
    </row>
    <row r="15" spans="1:7" ht="21.95" customHeight="1">
      <c r="A15" s="35">
        <v>14</v>
      </c>
      <c r="B15" s="55">
        <v>1333014299</v>
      </c>
      <c r="C15" s="55" t="s">
        <v>111</v>
      </c>
      <c r="D15" s="76">
        <v>11.903333333333334</v>
      </c>
      <c r="E15" s="76">
        <v>12.710333333333333</v>
      </c>
      <c r="F15" s="83">
        <v>12.306833333333334</v>
      </c>
      <c r="G15" s="82" t="s">
        <v>172</v>
      </c>
    </row>
    <row r="16" spans="1:7" ht="21.95" customHeight="1">
      <c r="A16" s="35">
        <v>15</v>
      </c>
      <c r="B16" s="55">
        <v>1333016979</v>
      </c>
      <c r="C16" s="55" t="s">
        <v>112</v>
      </c>
      <c r="D16" s="76">
        <v>10.423</v>
      </c>
      <c r="E16" s="76">
        <v>12.322666666666667</v>
      </c>
      <c r="F16" s="83">
        <v>11.372833333333332</v>
      </c>
      <c r="G16" s="82" t="s">
        <v>172</v>
      </c>
    </row>
    <row r="17" spans="1:7" ht="21.95" customHeight="1">
      <c r="A17" s="35">
        <v>16</v>
      </c>
      <c r="B17" s="55">
        <v>1333011099</v>
      </c>
      <c r="C17" s="55" t="s">
        <v>113</v>
      </c>
      <c r="D17" s="76">
        <v>12.823</v>
      </c>
      <c r="E17" s="76">
        <v>13.679</v>
      </c>
      <c r="F17" s="83">
        <v>13.251000000000001</v>
      </c>
      <c r="G17" s="82" t="s">
        <v>172</v>
      </c>
    </row>
    <row r="18" spans="1:7" ht="21.95" customHeight="1">
      <c r="A18" s="35">
        <v>17</v>
      </c>
      <c r="B18" s="55">
        <v>1333008598</v>
      </c>
      <c r="C18" s="55" t="s">
        <v>115</v>
      </c>
      <c r="D18" s="76">
        <v>14.490333333333334</v>
      </c>
      <c r="E18" s="76">
        <v>13.895333333333333</v>
      </c>
      <c r="F18" s="83">
        <v>14.192833333333333</v>
      </c>
      <c r="G18" s="82" t="s">
        <v>172</v>
      </c>
    </row>
    <row r="19" spans="1:7" ht="21.95" customHeight="1">
      <c r="A19" s="35">
        <v>18</v>
      </c>
      <c r="B19" s="55">
        <v>1333000256</v>
      </c>
      <c r="C19" s="55" t="s">
        <v>116</v>
      </c>
      <c r="D19" s="76">
        <v>10.810333333333334</v>
      </c>
      <c r="E19" s="76">
        <v>11.627333333333333</v>
      </c>
      <c r="F19" s="83">
        <v>11.218833333333333</v>
      </c>
      <c r="G19" s="82" t="s">
        <v>172</v>
      </c>
    </row>
    <row r="20" spans="1:7" ht="21.95" customHeight="1">
      <c r="A20" s="35">
        <v>19</v>
      </c>
      <c r="B20" s="55">
        <v>1333010865</v>
      </c>
      <c r="C20" s="55" t="s">
        <v>117</v>
      </c>
      <c r="D20" s="76">
        <v>9.9366666666666674</v>
      </c>
      <c r="E20" s="76">
        <v>11.793333333333333</v>
      </c>
      <c r="F20" s="83">
        <v>10.865</v>
      </c>
      <c r="G20" s="82" t="s">
        <v>172</v>
      </c>
    </row>
    <row r="21" spans="1:7" ht="21.95" customHeight="1">
      <c r="A21" s="35">
        <v>20</v>
      </c>
      <c r="B21" s="55">
        <v>1333015898</v>
      </c>
      <c r="C21" s="55" t="s">
        <v>118</v>
      </c>
      <c r="D21" s="76">
        <v>8.8606666666666687</v>
      </c>
      <c r="E21" s="76">
        <v>11.911666666666667</v>
      </c>
      <c r="F21" s="83">
        <v>10.386166666666668</v>
      </c>
      <c r="G21" s="82" t="s">
        <v>172</v>
      </c>
    </row>
    <row r="22" spans="1:7" ht="21.95" customHeight="1">
      <c r="A22" s="35">
        <v>21</v>
      </c>
      <c r="B22" s="55">
        <v>1333006297</v>
      </c>
      <c r="C22" s="55" t="s">
        <v>119</v>
      </c>
      <c r="D22" s="76">
        <v>12.613666666666667</v>
      </c>
      <c r="E22" s="76">
        <v>12.626333333333333</v>
      </c>
      <c r="F22" s="83">
        <v>12.620000000000001</v>
      </c>
      <c r="G22" s="82" t="s">
        <v>172</v>
      </c>
    </row>
    <row r="23" spans="1:7" ht="21.95" customHeight="1">
      <c r="A23" s="35">
        <v>22</v>
      </c>
      <c r="B23" s="55">
        <v>1333014378</v>
      </c>
      <c r="C23" s="55" t="s">
        <v>121</v>
      </c>
      <c r="D23" s="76">
        <v>13.407999999999999</v>
      </c>
      <c r="E23" s="76">
        <v>12.769666666666668</v>
      </c>
      <c r="F23" s="83">
        <v>13.088833333333334</v>
      </c>
      <c r="G23" s="82" t="s">
        <v>172</v>
      </c>
    </row>
    <row r="24" spans="1:7" ht="21.95" customHeight="1">
      <c r="A24" s="35">
        <v>23</v>
      </c>
      <c r="B24" s="55">
        <v>1333014432</v>
      </c>
      <c r="C24" s="55" t="s">
        <v>122</v>
      </c>
      <c r="D24" s="76">
        <v>12.968666666666667</v>
      </c>
      <c r="E24" s="76">
        <v>13.962333333333333</v>
      </c>
      <c r="F24" s="83">
        <v>13.4655</v>
      </c>
      <c r="G24" s="82" t="s">
        <v>172</v>
      </c>
    </row>
    <row r="25" spans="1:7" ht="21.95" customHeight="1">
      <c r="A25" s="35">
        <v>24</v>
      </c>
      <c r="B25" s="55">
        <v>1333014072</v>
      </c>
      <c r="C25" s="55" t="s">
        <v>123</v>
      </c>
      <c r="D25" s="76">
        <v>11.522333333333334</v>
      </c>
      <c r="E25" s="76">
        <v>13.368333333333334</v>
      </c>
      <c r="F25" s="83">
        <v>12.445333333333334</v>
      </c>
      <c r="G25" s="82" t="s">
        <v>172</v>
      </c>
    </row>
    <row r="26" spans="1:7" ht="21.95" customHeight="1">
      <c r="A26" s="35">
        <v>25</v>
      </c>
      <c r="B26" s="55">
        <v>113003322</v>
      </c>
      <c r="C26" s="55" t="s">
        <v>124</v>
      </c>
      <c r="D26" s="76">
        <v>10.095333333333334</v>
      </c>
      <c r="E26" s="76">
        <v>12.316666666666666</v>
      </c>
      <c r="F26" s="83">
        <v>11.206</v>
      </c>
      <c r="G26" s="82" t="s">
        <v>172</v>
      </c>
    </row>
    <row r="27" spans="1:7" ht="21.95" customHeight="1">
      <c r="A27" s="35">
        <v>26</v>
      </c>
      <c r="B27" s="55">
        <v>1333014288</v>
      </c>
      <c r="C27" s="55" t="s">
        <v>127</v>
      </c>
      <c r="D27" s="76">
        <v>12.827666666666666</v>
      </c>
      <c r="E27" s="76">
        <v>11.697333333333335</v>
      </c>
      <c r="F27" s="83">
        <v>12.262499999999999</v>
      </c>
      <c r="G27" s="82" t="s">
        <v>172</v>
      </c>
    </row>
    <row r="28" spans="1:7" ht="21.95" customHeight="1">
      <c r="A28" s="35">
        <v>27</v>
      </c>
      <c r="B28" s="55">
        <v>1333014205</v>
      </c>
      <c r="C28" s="55" t="s">
        <v>129</v>
      </c>
      <c r="D28" s="76">
        <v>9.4629999999999992</v>
      </c>
      <c r="E28" s="76">
        <v>12.497333333333334</v>
      </c>
      <c r="F28" s="83">
        <v>10.980166666666666</v>
      </c>
      <c r="G28" s="82" t="s">
        <v>172</v>
      </c>
    </row>
    <row r="29" spans="1:7" ht="21.95" customHeight="1">
      <c r="A29" s="35">
        <v>28</v>
      </c>
      <c r="B29" s="55">
        <v>1333005262</v>
      </c>
      <c r="C29" s="55" t="s">
        <v>131</v>
      </c>
      <c r="D29" s="76">
        <v>12.729000000000001</v>
      </c>
      <c r="E29" s="76">
        <v>13.193333333333333</v>
      </c>
      <c r="F29" s="83">
        <v>12.961166666666667</v>
      </c>
      <c r="G29" s="82" t="s">
        <v>172</v>
      </c>
    </row>
    <row r="30" spans="1:7" ht="21.95" customHeight="1">
      <c r="A30" s="35">
        <v>29</v>
      </c>
      <c r="B30" s="55">
        <v>1333018321</v>
      </c>
      <c r="C30" s="55" t="s">
        <v>132</v>
      </c>
      <c r="D30" s="76">
        <v>9.8283333333333349</v>
      </c>
      <c r="E30" s="76">
        <v>11.198666666666668</v>
      </c>
      <c r="F30" s="83">
        <v>10.513500000000001</v>
      </c>
      <c r="G30" s="82" t="s">
        <v>172</v>
      </c>
    </row>
    <row r="31" spans="1:7" ht="21.95" customHeight="1">
      <c r="A31" s="35">
        <v>30</v>
      </c>
      <c r="B31" s="55">
        <v>1333012358</v>
      </c>
      <c r="C31" s="55" t="s">
        <v>133</v>
      </c>
      <c r="D31" s="76">
        <v>9.5346666666666646</v>
      </c>
      <c r="E31" s="76">
        <v>11.371</v>
      </c>
      <c r="F31" s="83">
        <v>10.452833333333333</v>
      </c>
      <c r="G31" s="82" t="s">
        <v>172</v>
      </c>
    </row>
    <row r="32" spans="1:7" ht="21.95" customHeight="1">
      <c r="A32" s="35">
        <v>31</v>
      </c>
      <c r="B32" s="55">
        <v>1333014458</v>
      </c>
      <c r="C32" s="55" t="s">
        <v>134</v>
      </c>
      <c r="D32" s="76">
        <v>11.673333333333334</v>
      </c>
      <c r="E32" s="76">
        <v>13.350333333333333</v>
      </c>
      <c r="F32" s="83">
        <v>12.511833333333334</v>
      </c>
      <c r="G32" s="82" t="s">
        <v>172</v>
      </c>
    </row>
    <row r="33" spans="1:7" ht="21.95" customHeight="1">
      <c r="A33" s="35">
        <v>32</v>
      </c>
      <c r="B33" s="55">
        <v>1333007833</v>
      </c>
      <c r="C33" s="55" t="s">
        <v>135</v>
      </c>
      <c r="D33" s="76">
        <v>11.971666666666666</v>
      </c>
      <c r="E33" s="76">
        <v>13.278666666666668</v>
      </c>
      <c r="F33" s="83">
        <v>12.625166666666667</v>
      </c>
      <c r="G33" s="82" t="s">
        <v>172</v>
      </c>
    </row>
    <row r="34" spans="1:7" ht="21.95" customHeight="1">
      <c r="A34" s="35">
        <v>33</v>
      </c>
      <c r="B34" s="55">
        <v>123001405</v>
      </c>
      <c r="C34" s="55" t="s">
        <v>136</v>
      </c>
      <c r="D34" s="76">
        <v>10.051666666666668</v>
      </c>
      <c r="E34" s="76">
        <v>11.477</v>
      </c>
      <c r="F34" s="83">
        <v>10.764333333333333</v>
      </c>
      <c r="G34" s="82" t="s">
        <v>172</v>
      </c>
    </row>
    <row r="35" spans="1:7" ht="21.95" customHeight="1">
      <c r="A35" s="35">
        <v>34</v>
      </c>
      <c r="B35" s="55">
        <v>1333007818</v>
      </c>
      <c r="C35" s="55" t="s">
        <v>138</v>
      </c>
      <c r="D35" s="76">
        <v>11.286333333333335</v>
      </c>
      <c r="E35" s="76">
        <v>10.920666666666667</v>
      </c>
      <c r="F35" s="83">
        <v>11.1035</v>
      </c>
      <c r="G35" s="82" t="s">
        <v>172</v>
      </c>
    </row>
    <row r="36" spans="1:7" ht="21.95" customHeight="1">
      <c r="A36" s="35">
        <v>35</v>
      </c>
      <c r="B36" s="55">
        <v>1333001251</v>
      </c>
      <c r="C36" s="55" t="s">
        <v>140</v>
      </c>
      <c r="D36" s="76">
        <v>10.556999999999999</v>
      </c>
      <c r="E36" s="76">
        <v>12.213666666666665</v>
      </c>
      <c r="F36" s="83">
        <v>11.385333333333332</v>
      </c>
      <c r="G36" s="82" t="s">
        <v>172</v>
      </c>
    </row>
    <row r="37" spans="1:7" ht="21.95" customHeight="1">
      <c r="A37" s="35">
        <v>36</v>
      </c>
      <c r="B37" s="55">
        <v>1333006887</v>
      </c>
      <c r="C37" s="55" t="s">
        <v>142</v>
      </c>
      <c r="D37" s="76">
        <v>10.636333333333335</v>
      </c>
      <c r="E37" s="76">
        <v>11.535</v>
      </c>
      <c r="F37" s="83">
        <v>11.085666666666668</v>
      </c>
      <c r="G37" s="82" t="s">
        <v>172</v>
      </c>
    </row>
    <row r="38" spans="1:7" ht="21.95" customHeight="1">
      <c r="A38" s="35">
        <v>37</v>
      </c>
      <c r="B38" s="55">
        <v>123001239</v>
      </c>
      <c r="C38" s="55" t="s">
        <v>144</v>
      </c>
      <c r="D38" s="76">
        <v>10.291333333333334</v>
      </c>
      <c r="E38" s="76">
        <v>10.042</v>
      </c>
      <c r="F38" s="83">
        <v>10.166666666666668</v>
      </c>
      <c r="G38" s="82" t="s">
        <v>172</v>
      </c>
    </row>
    <row r="39" spans="1:7" ht="21.95" customHeight="1">
      <c r="A39" s="204" t="s">
        <v>173</v>
      </c>
      <c r="B39" s="205"/>
      <c r="C39" s="205"/>
      <c r="D39" s="205"/>
      <c r="E39" s="205"/>
      <c r="F39" s="205"/>
      <c r="G39" s="206"/>
    </row>
    <row r="40" spans="1:7" ht="21.95" customHeight="1">
      <c r="A40" s="207"/>
      <c r="B40" s="208"/>
      <c r="C40" s="208"/>
      <c r="D40" s="208"/>
      <c r="E40" s="208"/>
      <c r="F40" s="208"/>
      <c r="G40" s="209"/>
    </row>
    <row r="41" spans="1:7" ht="30" customHeight="1">
      <c r="A41" s="14" t="s">
        <v>14</v>
      </c>
      <c r="B41" s="14" t="s">
        <v>15</v>
      </c>
      <c r="C41" s="14" t="s">
        <v>80</v>
      </c>
      <c r="D41" s="76" t="s">
        <v>20</v>
      </c>
      <c r="E41" s="76" t="s">
        <v>169</v>
      </c>
      <c r="F41" s="88" t="s">
        <v>170</v>
      </c>
      <c r="G41" s="81" t="s">
        <v>88</v>
      </c>
    </row>
    <row r="42" spans="1:7" ht="30" customHeight="1">
      <c r="A42" s="35">
        <v>1</v>
      </c>
      <c r="B42" s="55">
        <v>123013951</v>
      </c>
      <c r="C42" s="55" t="s">
        <v>91</v>
      </c>
      <c r="D42" s="76">
        <v>9.2116666666666678</v>
      </c>
      <c r="E42" s="76">
        <v>9.5153333333333325</v>
      </c>
      <c r="F42" s="83">
        <v>9.3635000000000002</v>
      </c>
      <c r="G42" s="82" t="s">
        <v>171</v>
      </c>
    </row>
    <row r="43" spans="1:7" ht="30" customHeight="1">
      <c r="A43" s="35">
        <v>2</v>
      </c>
      <c r="B43" s="55">
        <v>1333005191</v>
      </c>
      <c r="C43" s="55" t="s">
        <v>96</v>
      </c>
      <c r="D43" s="76">
        <v>8.8726666666666674</v>
      </c>
      <c r="E43" s="76">
        <v>7.6496666666666666</v>
      </c>
      <c r="F43" s="83">
        <v>8.2611666666666679</v>
      </c>
      <c r="G43" s="82" t="s">
        <v>171</v>
      </c>
    </row>
    <row r="44" spans="1:7" ht="30" customHeight="1">
      <c r="A44" s="35">
        <v>3</v>
      </c>
      <c r="B44" s="55">
        <v>1333012596</v>
      </c>
      <c r="C44" s="55" t="s">
        <v>99</v>
      </c>
      <c r="D44" s="76">
        <v>7.9850000000000003</v>
      </c>
      <c r="E44" s="76">
        <v>8.8233333333333341</v>
      </c>
      <c r="F44" s="83">
        <v>8.4041666666666668</v>
      </c>
      <c r="G44" s="82" t="s">
        <v>171</v>
      </c>
    </row>
    <row r="45" spans="1:7" ht="30" customHeight="1">
      <c r="A45" s="35">
        <v>4</v>
      </c>
      <c r="B45" s="55">
        <v>1333013984</v>
      </c>
      <c r="C45" s="55" t="s">
        <v>103</v>
      </c>
      <c r="D45" s="76">
        <v>9.4763333333333328</v>
      </c>
      <c r="E45" s="76">
        <v>9.0523333333333333</v>
      </c>
      <c r="F45" s="83">
        <v>9.2643333333333331</v>
      </c>
      <c r="G45" s="82" t="s">
        <v>171</v>
      </c>
    </row>
    <row r="46" spans="1:7" ht="30" customHeight="1">
      <c r="A46" s="35">
        <v>5</v>
      </c>
      <c r="B46" s="55">
        <v>1333005805</v>
      </c>
      <c r="C46" s="55" t="s">
        <v>107</v>
      </c>
      <c r="D46" s="76">
        <v>9.9606666666666666</v>
      </c>
      <c r="E46" s="76">
        <v>9.5556666666666654</v>
      </c>
      <c r="F46" s="83">
        <v>9.758166666666666</v>
      </c>
      <c r="G46" s="82" t="s">
        <v>171</v>
      </c>
    </row>
    <row r="47" spans="1:7" ht="30" customHeight="1">
      <c r="A47" s="35">
        <v>6</v>
      </c>
      <c r="B47" s="55">
        <v>1333014003</v>
      </c>
      <c r="C47" s="55" t="s">
        <v>108</v>
      </c>
      <c r="D47" s="76">
        <v>10.314666666666666</v>
      </c>
      <c r="E47" s="76">
        <v>8.0123333333333342</v>
      </c>
      <c r="F47" s="83">
        <v>9.1634999999999991</v>
      </c>
      <c r="G47" s="82" t="s">
        <v>171</v>
      </c>
    </row>
    <row r="48" spans="1:7" ht="30" customHeight="1">
      <c r="A48" s="35">
        <v>7</v>
      </c>
      <c r="B48" s="55">
        <v>1333005781</v>
      </c>
      <c r="C48" s="55" t="s">
        <v>109</v>
      </c>
      <c r="D48" s="76">
        <v>10.327</v>
      </c>
      <c r="E48" s="76">
        <v>9.2969999999999988</v>
      </c>
      <c r="F48" s="83">
        <v>9.8119999999999994</v>
      </c>
      <c r="G48" s="82" t="s">
        <v>171</v>
      </c>
    </row>
    <row r="49" spans="1:7" ht="30" customHeight="1">
      <c r="A49" s="35">
        <v>8</v>
      </c>
      <c r="B49" s="55">
        <v>113006558</v>
      </c>
      <c r="C49" s="55" t="s">
        <v>114</v>
      </c>
      <c r="D49" s="76">
        <v>7.8979999999999997</v>
      </c>
      <c r="E49" s="76">
        <v>7.0626666666666669</v>
      </c>
      <c r="F49" s="83">
        <v>7.4803333333333333</v>
      </c>
      <c r="G49" s="82" t="s">
        <v>171</v>
      </c>
    </row>
    <row r="50" spans="1:7" ht="30" customHeight="1">
      <c r="A50" s="35">
        <v>9</v>
      </c>
      <c r="B50" s="55">
        <v>1333005816</v>
      </c>
      <c r="C50" s="55" t="s">
        <v>120</v>
      </c>
      <c r="D50" s="76">
        <v>6.6353333333333335</v>
      </c>
      <c r="E50" s="76">
        <v>12.004666666666667</v>
      </c>
      <c r="F50" s="83">
        <v>9.32</v>
      </c>
      <c r="G50" s="82" t="s">
        <v>171</v>
      </c>
    </row>
    <row r="51" spans="1:7" ht="30" customHeight="1">
      <c r="A51" s="35">
        <v>10</v>
      </c>
      <c r="B51" s="55">
        <v>1333015503</v>
      </c>
      <c r="C51" s="55" t="s">
        <v>125</v>
      </c>
      <c r="D51" s="76">
        <v>7.1710000000000003</v>
      </c>
      <c r="E51" s="76">
        <v>8.4686666666666675</v>
      </c>
      <c r="F51" s="83">
        <v>7.8198333333333334</v>
      </c>
      <c r="G51" s="82" t="s">
        <v>171</v>
      </c>
    </row>
    <row r="52" spans="1:7" ht="30" customHeight="1">
      <c r="A52" s="35">
        <v>11</v>
      </c>
      <c r="B52" s="55">
        <v>1333014028</v>
      </c>
      <c r="C52" s="55" t="s">
        <v>126</v>
      </c>
      <c r="D52" s="76">
        <v>8.8676666666666666</v>
      </c>
      <c r="E52" s="76">
        <v>8.6116666666666681</v>
      </c>
      <c r="F52" s="83">
        <v>8.7396666666666682</v>
      </c>
      <c r="G52" s="82" t="s">
        <v>171</v>
      </c>
    </row>
    <row r="53" spans="1:7" ht="30" customHeight="1">
      <c r="A53" s="35">
        <v>12</v>
      </c>
      <c r="B53" s="55">
        <v>1333016189</v>
      </c>
      <c r="C53" s="55" t="s">
        <v>128</v>
      </c>
      <c r="D53" s="76">
        <v>9.5443333333333324</v>
      </c>
      <c r="E53" s="76">
        <v>9.7810000000000006</v>
      </c>
      <c r="F53" s="83">
        <v>9.6626666666666665</v>
      </c>
      <c r="G53" s="82" t="s">
        <v>171</v>
      </c>
    </row>
    <row r="54" spans="1:7" ht="30" customHeight="1">
      <c r="A54" s="35">
        <v>13</v>
      </c>
      <c r="B54" s="55">
        <v>1333012329</v>
      </c>
      <c r="C54" s="55" t="s">
        <v>130</v>
      </c>
      <c r="D54" s="76">
        <v>8.6726666666666645</v>
      </c>
      <c r="E54" s="76">
        <v>9.8633333333333333</v>
      </c>
      <c r="F54" s="83">
        <v>9.2679999999999989</v>
      </c>
      <c r="G54" s="82" t="s">
        <v>171</v>
      </c>
    </row>
    <row r="55" spans="1:7" ht="30" customHeight="1">
      <c r="A55" s="35">
        <v>14</v>
      </c>
      <c r="B55" s="55">
        <v>1333014306</v>
      </c>
      <c r="C55" s="55" t="s">
        <v>137</v>
      </c>
      <c r="D55" s="76">
        <v>7.6236666666666659</v>
      </c>
      <c r="E55" s="76">
        <v>9.1016666666666666</v>
      </c>
      <c r="F55" s="83">
        <v>8.3626666666666658</v>
      </c>
      <c r="G55" s="82" t="s">
        <v>171</v>
      </c>
    </row>
    <row r="56" spans="1:7" ht="30" customHeight="1">
      <c r="A56" s="35">
        <v>15</v>
      </c>
      <c r="B56" s="55">
        <v>1333009500</v>
      </c>
      <c r="C56" s="55" t="s">
        <v>139</v>
      </c>
      <c r="D56" s="76">
        <v>9.2516666666666652</v>
      </c>
      <c r="E56" s="76">
        <v>10.204333333333333</v>
      </c>
      <c r="F56" s="83">
        <v>9.727999999999998</v>
      </c>
      <c r="G56" s="82" t="s">
        <v>171</v>
      </c>
    </row>
    <row r="57" spans="1:7" ht="30" customHeight="1">
      <c r="A57" s="35">
        <v>16</v>
      </c>
      <c r="B57" s="55">
        <v>1333003575</v>
      </c>
      <c r="C57" s="55" t="s">
        <v>141</v>
      </c>
      <c r="D57" s="76">
        <v>9.4226666666666645</v>
      </c>
      <c r="E57" s="76">
        <v>9.7353333333333332</v>
      </c>
      <c r="F57" s="83">
        <v>9.5789999999999988</v>
      </c>
      <c r="G57" s="82" t="s">
        <v>171</v>
      </c>
    </row>
    <row r="58" spans="1:7" ht="30" customHeight="1">
      <c r="A58" s="35">
        <v>17</v>
      </c>
      <c r="B58" s="55">
        <v>1333012550</v>
      </c>
      <c r="C58" s="55" t="s">
        <v>143</v>
      </c>
      <c r="D58" s="76">
        <v>8.1859999999999999</v>
      </c>
      <c r="E58" s="76">
        <v>9.7390000000000008</v>
      </c>
      <c r="F58" s="83">
        <v>8.9625000000000004</v>
      </c>
      <c r="G58" s="82" t="s">
        <v>171</v>
      </c>
    </row>
  </sheetData>
  <mergeCells count="1">
    <mergeCell ref="A39:G40"/>
  </mergeCells>
  <pageMargins left="0.19685039370078741" right="0.19685039370078741" top="0.19685039370078741" bottom="0.19685039370078741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8"/>
  <sheetViews>
    <sheetView topLeftCell="H16" workbookViewId="0">
      <selection activeCell="U1" sqref="U1:U1048576"/>
    </sheetView>
  </sheetViews>
  <sheetFormatPr baseColWidth="10" defaultRowHeight="15"/>
  <cols>
    <col min="1" max="1" width="5.85546875" customWidth="1"/>
    <col min="2" max="2" width="13.7109375" customWidth="1"/>
    <col min="3" max="3" width="23.7109375" customWidth="1"/>
    <col min="4" max="4" width="6.7109375" customWidth="1"/>
    <col min="5" max="5" width="3.7109375" customWidth="1"/>
    <col min="6" max="8" width="6.7109375" customWidth="1"/>
    <col min="9" max="9" width="3.7109375" customWidth="1"/>
    <col min="10" max="12" width="6.7109375" customWidth="1"/>
    <col min="13" max="13" width="3.7109375" customWidth="1"/>
    <col min="14" max="16" width="6.7109375" customWidth="1"/>
    <col min="17" max="17" width="3.7109375" customWidth="1"/>
    <col min="18" max="19" width="6.7109375" customWidth="1"/>
    <col min="20" max="20" width="3.7109375" customWidth="1"/>
    <col min="21" max="21" width="3.7109375" style="123" customWidth="1"/>
    <col min="22" max="23" width="6.7109375" customWidth="1"/>
    <col min="24" max="25" width="3.7109375" customWidth="1"/>
    <col min="26" max="27" width="6.7109375" customWidth="1"/>
    <col min="28" max="28" width="3.7109375" customWidth="1"/>
    <col min="29" max="30" width="6.7109375" customWidth="1"/>
    <col min="31" max="31" width="3.7109375" customWidth="1"/>
    <col min="32" max="32" width="0.85546875" customWidth="1"/>
    <col min="33" max="33" width="6.7109375" customWidth="1"/>
    <col min="34" max="34" width="3.7109375" customWidth="1"/>
    <col min="35" max="37" width="6.7109375" customWidth="1"/>
    <col min="38" max="38" width="3.7109375" customWidth="1"/>
    <col min="39" max="41" width="6.7109375" customWidth="1"/>
    <col min="42" max="42" width="3.7109375" customWidth="1"/>
    <col min="43" max="45" width="6.7109375" customWidth="1"/>
    <col min="46" max="46" width="3.7109375" customWidth="1"/>
    <col min="47" max="48" width="6.7109375" customWidth="1"/>
    <col min="49" max="49" width="3.7109375" customWidth="1"/>
    <col min="50" max="50" width="6.7109375" customWidth="1"/>
    <col min="51" max="51" width="3.7109375" customWidth="1"/>
    <col min="52" max="52" width="6.7109375" customWidth="1"/>
    <col min="53" max="53" width="3.7109375" customWidth="1"/>
    <col min="54" max="54" width="6.7109375" customWidth="1"/>
    <col min="55" max="55" width="3.7109375" customWidth="1"/>
    <col min="56" max="56" width="6.7109375" customWidth="1"/>
    <col min="57" max="57" width="3.7109375" customWidth="1"/>
    <col min="58" max="59" width="6.7109375" customWidth="1"/>
    <col min="60" max="60" width="3.7109375" customWidth="1"/>
    <col min="61" max="61" width="1.28515625" customWidth="1"/>
    <col min="62" max="62" width="6.7109375" customWidth="1"/>
    <col min="63" max="63" width="13.140625" customWidth="1"/>
    <col min="64" max="64" width="3.7109375" customWidth="1"/>
    <col min="219" max="219" width="5.85546875" customWidth="1"/>
    <col min="220" max="222" width="25.7109375" customWidth="1"/>
    <col min="223" max="224" width="8.28515625" customWidth="1"/>
    <col min="225" max="227" width="7.28515625" customWidth="1"/>
    <col min="228" max="229" width="8.28515625" customWidth="1"/>
    <col min="230" max="232" width="7.28515625" customWidth="1"/>
    <col min="233" max="234" width="8.28515625" customWidth="1"/>
    <col min="235" max="236" width="7.28515625" customWidth="1"/>
    <col min="237" max="238" width="8.28515625" customWidth="1"/>
    <col min="239" max="239" width="7.28515625" customWidth="1"/>
    <col min="240" max="241" width="8.28515625" customWidth="1"/>
    <col min="242" max="242" width="4.42578125" customWidth="1"/>
    <col min="243" max="244" width="8.28515625" customWidth="1"/>
    <col min="245" max="247" width="7.28515625" customWidth="1"/>
    <col min="248" max="249" width="8.28515625" customWidth="1"/>
    <col min="250" max="251" width="7.28515625" customWidth="1"/>
    <col min="252" max="253" width="8.28515625" customWidth="1"/>
    <col min="254" max="254" width="7.28515625" customWidth="1"/>
    <col min="255" max="256" width="8.28515625" customWidth="1"/>
    <col min="257" max="258" width="7.28515625" customWidth="1"/>
    <col min="259" max="260" width="8.28515625" customWidth="1"/>
    <col min="261" max="261" width="3.85546875" customWidth="1"/>
    <col min="262" max="262" width="10" customWidth="1"/>
    <col min="263" max="263" width="20.7109375" customWidth="1"/>
    <col min="475" max="475" width="5.85546875" customWidth="1"/>
    <col min="476" max="478" width="25.7109375" customWidth="1"/>
    <col min="479" max="480" width="8.28515625" customWidth="1"/>
    <col min="481" max="483" width="7.28515625" customWidth="1"/>
    <col min="484" max="485" width="8.28515625" customWidth="1"/>
    <col min="486" max="488" width="7.28515625" customWidth="1"/>
    <col min="489" max="490" width="8.28515625" customWidth="1"/>
    <col min="491" max="492" width="7.28515625" customWidth="1"/>
    <col min="493" max="494" width="8.28515625" customWidth="1"/>
    <col min="495" max="495" width="7.28515625" customWidth="1"/>
    <col min="496" max="497" width="8.28515625" customWidth="1"/>
    <col min="498" max="498" width="4.42578125" customWidth="1"/>
    <col min="499" max="500" width="8.28515625" customWidth="1"/>
    <col min="501" max="503" width="7.28515625" customWidth="1"/>
    <col min="504" max="505" width="8.28515625" customWidth="1"/>
    <col min="506" max="507" width="7.28515625" customWidth="1"/>
    <col min="508" max="509" width="8.28515625" customWidth="1"/>
    <col min="510" max="510" width="7.28515625" customWidth="1"/>
    <col min="511" max="512" width="8.28515625" customWidth="1"/>
    <col min="513" max="514" width="7.28515625" customWidth="1"/>
    <col min="515" max="516" width="8.28515625" customWidth="1"/>
    <col min="517" max="517" width="3.85546875" customWidth="1"/>
    <col min="518" max="518" width="10" customWidth="1"/>
    <col min="519" max="519" width="20.7109375" customWidth="1"/>
    <col min="731" max="731" width="5.85546875" customWidth="1"/>
    <col min="732" max="734" width="25.7109375" customWidth="1"/>
    <col min="735" max="736" width="8.28515625" customWidth="1"/>
    <col min="737" max="739" width="7.28515625" customWidth="1"/>
    <col min="740" max="741" width="8.28515625" customWidth="1"/>
    <col min="742" max="744" width="7.28515625" customWidth="1"/>
    <col min="745" max="746" width="8.28515625" customWidth="1"/>
    <col min="747" max="748" width="7.28515625" customWidth="1"/>
    <col min="749" max="750" width="8.28515625" customWidth="1"/>
    <col min="751" max="751" width="7.28515625" customWidth="1"/>
    <col min="752" max="753" width="8.28515625" customWidth="1"/>
    <col min="754" max="754" width="4.42578125" customWidth="1"/>
    <col min="755" max="756" width="8.28515625" customWidth="1"/>
    <col min="757" max="759" width="7.28515625" customWidth="1"/>
    <col min="760" max="761" width="8.28515625" customWidth="1"/>
    <col min="762" max="763" width="7.28515625" customWidth="1"/>
    <col min="764" max="765" width="8.28515625" customWidth="1"/>
    <col min="766" max="766" width="7.28515625" customWidth="1"/>
    <col min="767" max="768" width="8.28515625" customWidth="1"/>
    <col min="769" max="770" width="7.28515625" customWidth="1"/>
    <col min="771" max="772" width="8.28515625" customWidth="1"/>
    <col min="773" max="773" width="3.85546875" customWidth="1"/>
    <col min="774" max="774" width="10" customWidth="1"/>
    <col min="775" max="775" width="20.7109375" customWidth="1"/>
    <col min="987" max="987" width="5.85546875" customWidth="1"/>
    <col min="988" max="990" width="25.7109375" customWidth="1"/>
    <col min="991" max="992" width="8.28515625" customWidth="1"/>
    <col min="993" max="995" width="7.28515625" customWidth="1"/>
    <col min="996" max="997" width="8.28515625" customWidth="1"/>
    <col min="998" max="1000" width="7.28515625" customWidth="1"/>
    <col min="1001" max="1002" width="8.28515625" customWidth="1"/>
    <col min="1003" max="1004" width="7.28515625" customWidth="1"/>
    <col min="1005" max="1006" width="8.28515625" customWidth="1"/>
    <col min="1007" max="1007" width="7.28515625" customWidth="1"/>
    <col min="1008" max="1009" width="8.28515625" customWidth="1"/>
    <col min="1010" max="1010" width="4.42578125" customWidth="1"/>
    <col min="1011" max="1012" width="8.28515625" customWidth="1"/>
    <col min="1013" max="1015" width="7.28515625" customWidth="1"/>
    <col min="1016" max="1017" width="8.28515625" customWidth="1"/>
    <col min="1018" max="1019" width="7.28515625" customWidth="1"/>
    <col min="1020" max="1021" width="8.28515625" customWidth="1"/>
    <col min="1022" max="1022" width="7.28515625" customWidth="1"/>
    <col min="1023" max="1024" width="8.28515625" customWidth="1"/>
    <col min="1025" max="1026" width="7.28515625" customWidth="1"/>
    <col min="1027" max="1028" width="8.28515625" customWidth="1"/>
    <col min="1029" max="1029" width="3.85546875" customWidth="1"/>
    <col min="1030" max="1030" width="10" customWidth="1"/>
    <col min="1031" max="1031" width="20.7109375" customWidth="1"/>
    <col min="1243" max="1243" width="5.85546875" customWidth="1"/>
    <col min="1244" max="1246" width="25.7109375" customWidth="1"/>
    <col min="1247" max="1248" width="8.28515625" customWidth="1"/>
    <col min="1249" max="1251" width="7.28515625" customWidth="1"/>
    <col min="1252" max="1253" width="8.28515625" customWidth="1"/>
    <col min="1254" max="1256" width="7.28515625" customWidth="1"/>
    <col min="1257" max="1258" width="8.28515625" customWidth="1"/>
    <col min="1259" max="1260" width="7.28515625" customWidth="1"/>
    <col min="1261" max="1262" width="8.28515625" customWidth="1"/>
    <col min="1263" max="1263" width="7.28515625" customWidth="1"/>
    <col min="1264" max="1265" width="8.28515625" customWidth="1"/>
    <col min="1266" max="1266" width="4.42578125" customWidth="1"/>
    <col min="1267" max="1268" width="8.28515625" customWidth="1"/>
    <col min="1269" max="1271" width="7.28515625" customWidth="1"/>
    <col min="1272" max="1273" width="8.28515625" customWidth="1"/>
    <col min="1274" max="1275" width="7.28515625" customWidth="1"/>
    <col min="1276" max="1277" width="8.28515625" customWidth="1"/>
    <col min="1278" max="1278" width="7.28515625" customWidth="1"/>
    <col min="1279" max="1280" width="8.28515625" customWidth="1"/>
    <col min="1281" max="1282" width="7.28515625" customWidth="1"/>
    <col min="1283" max="1284" width="8.28515625" customWidth="1"/>
    <col min="1285" max="1285" width="3.85546875" customWidth="1"/>
    <col min="1286" max="1286" width="10" customWidth="1"/>
    <col min="1287" max="1287" width="20.7109375" customWidth="1"/>
    <col min="1499" max="1499" width="5.85546875" customWidth="1"/>
    <col min="1500" max="1502" width="25.7109375" customWidth="1"/>
    <col min="1503" max="1504" width="8.28515625" customWidth="1"/>
    <col min="1505" max="1507" width="7.28515625" customWidth="1"/>
    <col min="1508" max="1509" width="8.28515625" customWidth="1"/>
    <col min="1510" max="1512" width="7.28515625" customWidth="1"/>
    <col min="1513" max="1514" width="8.28515625" customWidth="1"/>
    <col min="1515" max="1516" width="7.28515625" customWidth="1"/>
    <col min="1517" max="1518" width="8.28515625" customWidth="1"/>
    <col min="1519" max="1519" width="7.28515625" customWidth="1"/>
    <col min="1520" max="1521" width="8.28515625" customWidth="1"/>
    <col min="1522" max="1522" width="4.42578125" customWidth="1"/>
    <col min="1523" max="1524" width="8.28515625" customWidth="1"/>
    <col min="1525" max="1527" width="7.28515625" customWidth="1"/>
    <col min="1528" max="1529" width="8.28515625" customWidth="1"/>
    <col min="1530" max="1531" width="7.28515625" customWidth="1"/>
    <col min="1532" max="1533" width="8.28515625" customWidth="1"/>
    <col min="1534" max="1534" width="7.28515625" customWidth="1"/>
    <col min="1535" max="1536" width="8.28515625" customWidth="1"/>
    <col min="1537" max="1538" width="7.28515625" customWidth="1"/>
    <col min="1539" max="1540" width="8.28515625" customWidth="1"/>
    <col min="1541" max="1541" width="3.85546875" customWidth="1"/>
    <col min="1542" max="1542" width="10" customWidth="1"/>
    <col min="1543" max="1543" width="20.7109375" customWidth="1"/>
    <col min="1755" max="1755" width="5.85546875" customWidth="1"/>
    <col min="1756" max="1758" width="25.7109375" customWidth="1"/>
    <col min="1759" max="1760" width="8.28515625" customWidth="1"/>
    <col min="1761" max="1763" width="7.28515625" customWidth="1"/>
    <col min="1764" max="1765" width="8.28515625" customWidth="1"/>
    <col min="1766" max="1768" width="7.28515625" customWidth="1"/>
    <col min="1769" max="1770" width="8.28515625" customWidth="1"/>
    <col min="1771" max="1772" width="7.28515625" customWidth="1"/>
    <col min="1773" max="1774" width="8.28515625" customWidth="1"/>
    <col min="1775" max="1775" width="7.28515625" customWidth="1"/>
    <col min="1776" max="1777" width="8.28515625" customWidth="1"/>
    <col min="1778" max="1778" width="4.42578125" customWidth="1"/>
    <col min="1779" max="1780" width="8.28515625" customWidth="1"/>
    <col min="1781" max="1783" width="7.28515625" customWidth="1"/>
    <col min="1784" max="1785" width="8.28515625" customWidth="1"/>
    <col min="1786" max="1787" width="7.28515625" customWidth="1"/>
    <col min="1788" max="1789" width="8.28515625" customWidth="1"/>
    <col min="1790" max="1790" width="7.28515625" customWidth="1"/>
    <col min="1791" max="1792" width="8.28515625" customWidth="1"/>
    <col min="1793" max="1794" width="7.28515625" customWidth="1"/>
    <col min="1795" max="1796" width="8.28515625" customWidth="1"/>
    <col min="1797" max="1797" width="3.85546875" customWidth="1"/>
    <col min="1798" max="1798" width="10" customWidth="1"/>
    <col min="1799" max="1799" width="20.7109375" customWidth="1"/>
    <col min="2011" max="2011" width="5.85546875" customWidth="1"/>
    <col min="2012" max="2014" width="25.7109375" customWidth="1"/>
    <col min="2015" max="2016" width="8.28515625" customWidth="1"/>
    <col min="2017" max="2019" width="7.28515625" customWidth="1"/>
    <col min="2020" max="2021" width="8.28515625" customWidth="1"/>
    <col min="2022" max="2024" width="7.28515625" customWidth="1"/>
    <col min="2025" max="2026" width="8.28515625" customWidth="1"/>
    <col min="2027" max="2028" width="7.28515625" customWidth="1"/>
    <col min="2029" max="2030" width="8.28515625" customWidth="1"/>
    <col min="2031" max="2031" width="7.28515625" customWidth="1"/>
    <col min="2032" max="2033" width="8.28515625" customWidth="1"/>
    <col min="2034" max="2034" width="4.42578125" customWidth="1"/>
    <col min="2035" max="2036" width="8.28515625" customWidth="1"/>
    <col min="2037" max="2039" width="7.28515625" customWidth="1"/>
    <col min="2040" max="2041" width="8.28515625" customWidth="1"/>
    <col min="2042" max="2043" width="7.28515625" customWidth="1"/>
    <col min="2044" max="2045" width="8.28515625" customWidth="1"/>
    <col min="2046" max="2046" width="7.28515625" customWidth="1"/>
    <col min="2047" max="2048" width="8.28515625" customWidth="1"/>
    <col min="2049" max="2050" width="7.28515625" customWidth="1"/>
    <col min="2051" max="2052" width="8.28515625" customWidth="1"/>
    <col min="2053" max="2053" width="3.85546875" customWidth="1"/>
    <col min="2054" max="2054" width="10" customWidth="1"/>
    <col min="2055" max="2055" width="20.7109375" customWidth="1"/>
    <col min="2267" max="2267" width="5.85546875" customWidth="1"/>
    <col min="2268" max="2270" width="25.7109375" customWidth="1"/>
    <col min="2271" max="2272" width="8.28515625" customWidth="1"/>
    <col min="2273" max="2275" width="7.28515625" customWidth="1"/>
    <col min="2276" max="2277" width="8.28515625" customWidth="1"/>
    <col min="2278" max="2280" width="7.28515625" customWidth="1"/>
    <col min="2281" max="2282" width="8.28515625" customWidth="1"/>
    <col min="2283" max="2284" width="7.28515625" customWidth="1"/>
    <col min="2285" max="2286" width="8.28515625" customWidth="1"/>
    <col min="2287" max="2287" width="7.28515625" customWidth="1"/>
    <col min="2288" max="2289" width="8.28515625" customWidth="1"/>
    <col min="2290" max="2290" width="4.42578125" customWidth="1"/>
    <col min="2291" max="2292" width="8.28515625" customWidth="1"/>
    <col min="2293" max="2295" width="7.28515625" customWidth="1"/>
    <col min="2296" max="2297" width="8.28515625" customWidth="1"/>
    <col min="2298" max="2299" width="7.28515625" customWidth="1"/>
    <col min="2300" max="2301" width="8.28515625" customWidth="1"/>
    <col min="2302" max="2302" width="7.28515625" customWidth="1"/>
    <col min="2303" max="2304" width="8.28515625" customWidth="1"/>
    <col min="2305" max="2306" width="7.28515625" customWidth="1"/>
    <col min="2307" max="2308" width="8.28515625" customWidth="1"/>
    <col min="2309" max="2309" width="3.85546875" customWidth="1"/>
    <col min="2310" max="2310" width="10" customWidth="1"/>
    <col min="2311" max="2311" width="20.7109375" customWidth="1"/>
    <col min="2523" max="2523" width="5.85546875" customWidth="1"/>
    <col min="2524" max="2526" width="25.7109375" customWidth="1"/>
    <col min="2527" max="2528" width="8.28515625" customWidth="1"/>
    <col min="2529" max="2531" width="7.28515625" customWidth="1"/>
    <col min="2532" max="2533" width="8.28515625" customWidth="1"/>
    <col min="2534" max="2536" width="7.28515625" customWidth="1"/>
    <col min="2537" max="2538" width="8.28515625" customWidth="1"/>
    <col min="2539" max="2540" width="7.28515625" customWidth="1"/>
    <col min="2541" max="2542" width="8.28515625" customWidth="1"/>
    <col min="2543" max="2543" width="7.28515625" customWidth="1"/>
    <col min="2544" max="2545" width="8.28515625" customWidth="1"/>
    <col min="2546" max="2546" width="4.42578125" customWidth="1"/>
    <col min="2547" max="2548" width="8.28515625" customWidth="1"/>
    <col min="2549" max="2551" width="7.28515625" customWidth="1"/>
    <col min="2552" max="2553" width="8.28515625" customWidth="1"/>
    <col min="2554" max="2555" width="7.28515625" customWidth="1"/>
    <col min="2556" max="2557" width="8.28515625" customWidth="1"/>
    <col min="2558" max="2558" width="7.28515625" customWidth="1"/>
    <col min="2559" max="2560" width="8.28515625" customWidth="1"/>
    <col min="2561" max="2562" width="7.28515625" customWidth="1"/>
    <col min="2563" max="2564" width="8.28515625" customWidth="1"/>
    <col min="2565" max="2565" width="3.85546875" customWidth="1"/>
    <col min="2566" max="2566" width="10" customWidth="1"/>
    <col min="2567" max="2567" width="20.7109375" customWidth="1"/>
    <col min="2779" max="2779" width="5.85546875" customWidth="1"/>
    <col min="2780" max="2782" width="25.7109375" customWidth="1"/>
    <col min="2783" max="2784" width="8.28515625" customWidth="1"/>
    <col min="2785" max="2787" width="7.28515625" customWidth="1"/>
    <col min="2788" max="2789" width="8.28515625" customWidth="1"/>
    <col min="2790" max="2792" width="7.28515625" customWidth="1"/>
    <col min="2793" max="2794" width="8.28515625" customWidth="1"/>
    <col min="2795" max="2796" width="7.28515625" customWidth="1"/>
    <col min="2797" max="2798" width="8.28515625" customWidth="1"/>
    <col min="2799" max="2799" width="7.28515625" customWidth="1"/>
    <col min="2800" max="2801" width="8.28515625" customWidth="1"/>
    <col min="2802" max="2802" width="4.42578125" customWidth="1"/>
    <col min="2803" max="2804" width="8.28515625" customWidth="1"/>
    <col min="2805" max="2807" width="7.28515625" customWidth="1"/>
    <col min="2808" max="2809" width="8.28515625" customWidth="1"/>
    <col min="2810" max="2811" width="7.28515625" customWidth="1"/>
    <col min="2812" max="2813" width="8.28515625" customWidth="1"/>
    <col min="2814" max="2814" width="7.28515625" customWidth="1"/>
    <col min="2815" max="2816" width="8.28515625" customWidth="1"/>
    <col min="2817" max="2818" width="7.28515625" customWidth="1"/>
    <col min="2819" max="2820" width="8.28515625" customWidth="1"/>
    <col min="2821" max="2821" width="3.85546875" customWidth="1"/>
    <col min="2822" max="2822" width="10" customWidth="1"/>
    <col min="2823" max="2823" width="20.7109375" customWidth="1"/>
    <col min="3035" max="3035" width="5.85546875" customWidth="1"/>
    <col min="3036" max="3038" width="25.7109375" customWidth="1"/>
    <col min="3039" max="3040" width="8.28515625" customWidth="1"/>
    <col min="3041" max="3043" width="7.28515625" customWidth="1"/>
    <col min="3044" max="3045" width="8.28515625" customWidth="1"/>
    <col min="3046" max="3048" width="7.28515625" customWidth="1"/>
    <col min="3049" max="3050" width="8.28515625" customWidth="1"/>
    <col min="3051" max="3052" width="7.28515625" customWidth="1"/>
    <col min="3053" max="3054" width="8.28515625" customWidth="1"/>
    <col min="3055" max="3055" width="7.28515625" customWidth="1"/>
    <col min="3056" max="3057" width="8.28515625" customWidth="1"/>
    <col min="3058" max="3058" width="4.42578125" customWidth="1"/>
    <col min="3059" max="3060" width="8.28515625" customWidth="1"/>
    <col min="3061" max="3063" width="7.28515625" customWidth="1"/>
    <col min="3064" max="3065" width="8.28515625" customWidth="1"/>
    <col min="3066" max="3067" width="7.28515625" customWidth="1"/>
    <col min="3068" max="3069" width="8.28515625" customWidth="1"/>
    <col min="3070" max="3070" width="7.28515625" customWidth="1"/>
    <col min="3071" max="3072" width="8.28515625" customWidth="1"/>
    <col min="3073" max="3074" width="7.28515625" customWidth="1"/>
    <col min="3075" max="3076" width="8.28515625" customWidth="1"/>
    <col min="3077" max="3077" width="3.85546875" customWidth="1"/>
    <col min="3078" max="3078" width="10" customWidth="1"/>
    <col min="3079" max="3079" width="20.7109375" customWidth="1"/>
    <col min="3291" max="3291" width="5.85546875" customWidth="1"/>
    <col min="3292" max="3294" width="25.7109375" customWidth="1"/>
    <col min="3295" max="3296" width="8.28515625" customWidth="1"/>
    <col min="3297" max="3299" width="7.28515625" customWidth="1"/>
    <col min="3300" max="3301" width="8.28515625" customWidth="1"/>
    <col min="3302" max="3304" width="7.28515625" customWidth="1"/>
    <col min="3305" max="3306" width="8.28515625" customWidth="1"/>
    <col min="3307" max="3308" width="7.28515625" customWidth="1"/>
    <col min="3309" max="3310" width="8.28515625" customWidth="1"/>
    <col min="3311" max="3311" width="7.28515625" customWidth="1"/>
    <col min="3312" max="3313" width="8.28515625" customWidth="1"/>
    <col min="3314" max="3314" width="4.42578125" customWidth="1"/>
    <col min="3315" max="3316" width="8.28515625" customWidth="1"/>
    <col min="3317" max="3319" width="7.28515625" customWidth="1"/>
    <col min="3320" max="3321" width="8.28515625" customWidth="1"/>
    <col min="3322" max="3323" width="7.28515625" customWidth="1"/>
    <col min="3324" max="3325" width="8.28515625" customWidth="1"/>
    <col min="3326" max="3326" width="7.28515625" customWidth="1"/>
    <col min="3327" max="3328" width="8.28515625" customWidth="1"/>
    <col min="3329" max="3330" width="7.28515625" customWidth="1"/>
    <col min="3331" max="3332" width="8.28515625" customWidth="1"/>
    <col min="3333" max="3333" width="3.85546875" customWidth="1"/>
    <col min="3334" max="3334" width="10" customWidth="1"/>
    <col min="3335" max="3335" width="20.7109375" customWidth="1"/>
    <col min="3547" max="3547" width="5.85546875" customWidth="1"/>
    <col min="3548" max="3550" width="25.7109375" customWidth="1"/>
    <col min="3551" max="3552" width="8.28515625" customWidth="1"/>
    <col min="3553" max="3555" width="7.28515625" customWidth="1"/>
    <col min="3556" max="3557" width="8.28515625" customWidth="1"/>
    <col min="3558" max="3560" width="7.28515625" customWidth="1"/>
    <col min="3561" max="3562" width="8.28515625" customWidth="1"/>
    <col min="3563" max="3564" width="7.28515625" customWidth="1"/>
    <col min="3565" max="3566" width="8.28515625" customWidth="1"/>
    <col min="3567" max="3567" width="7.28515625" customWidth="1"/>
    <col min="3568" max="3569" width="8.28515625" customWidth="1"/>
    <col min="3570" max="3570" width="4.42578125" customWidth="1"/>
    <col min="3571" max="3572" width="8.28515625" customWidth="1"/>
    <col min="3573" max="3575" width="7.28515625" customWidth="1"/>
    <col min="3576" max="3577" width="8.28515625" customWidth="1"/>
    <col min="3578" max="3579" width="7.28515625" customWidth="1"/>
    <col min="3580" max="3581" width="8.28515625" customWidth="1"/>
    <col min="3582" max="3582" width="7.28515625" customWidth="1"/>
    <col min="3583" max="3584" width="8.28515625" customWidth="1"/>
    <col min="3585" max="3586" width="7.28515625" customWidth="1"/>
    <col min="3587" max="3588" width="8.28515625" customWidth="1"/>
    <col min="3589" max="3589" width="3.85546875" customWidth="1"/>
    <col min="3590" max="3590" width="10" customWidth="1"/>
    <col min="3591" max="3591" width="20.7109375" customWidth="1"/>
    <col min="3803" max="3803" width="5.85546875" customWidth="1"/>
    <col min="3804" max="3806" width="25.7109375" customWidth="1"/>
    <col min="3807" max="3808" width="8.28515625" customWidth="1"/>
    <col min="3809" max="3811" width="7.28515625" customWidth="1"/>
    <col min="3812" max="3813" width="8.28515625" customWidth="1"/>
    <col min="3814" max="3816" width="7.28515625" customWidth="1"/>
    <col min="3817" max="3818" width="8.28515625" customWidth="1"/>
    <col min="3819" max="3820" width="7.28515625" customWidth="1"/>
    <col min="3821" max="3822" width="8.28515625" customWidth="1"/>
    <col min="3823" max="3823" width="7.28515625" customWidth="1"/>
    <col min="3824" max="3825" width="8.28515625" customWidth="1"/>
    <col min="3826" max="3826" width="4.42578125" customWidth="1"/>
    <col min="3827" max="3828" width="8.28515625" customWidth="1"/>
    <col min="3829" max="3831" width="7.28515625" customWidth="1"/>
    <col min="3832" max="3833" width="8.28515625" customWidth="1"/>
    <col min="3834" max="3835" width="7.28515625" customWidth="1"/>
    <col min="3836" max="3837" width="8.28515625" customWidth="1"/>
    <col min="3838" max="3838" width="7.28515625" customWidth="1"/>
    <col min="3839" max="3840" width="8.28515625" customWidth="1"/>
    <col min="3841" max="3842" width="7.28515625" customWidth="1"/>
    <col min="3843" max="3844" width="8.28515625" customWidth="1"/>
    <col min="3845" max="3845" width="3.85546875" customWidth="1"/>
    <col min="3846" max="3846" width="10" customWidth="1"/>
    <col min="3847" max="3847" width="20.7109375" customWidth="1"/>
    <col min="4059" max="4059" width="5.85546875" customWidth="1"/>
    <col min="4060" max="4062" width="25.7109375" customWidth="1"/>
    <col min="4063" max="4064" width="8.28515625" customWidth="1"/>
    <col min="4065" max="4067" width="7.28515625" customWidth="1"/>
    <col min="4068" max="4069" width="8.28515625" customWidth="1"/>
    <col min="4070" max="4072" width="7.28515625" customWidth="1"/>
    <col min="4073" max="4074" width="8.28515625" customWidth="1"/>
    <col min="4075" max="4076" width="7.28515625" customWidth="1"/>
    <col min="4077" max="4078" width="8.28515625" customWidth="1"/>
    <col min="4079" max="4079" width="7.28515625" customWidth="1"/>
    <col min="4080" max="4081" width="8.28515625" customWidth="1"/>
    <col min="4082" max="4082" width="4.42578125" customWidth="1"/>
    <col min="4083" max="4084" width="8.28515625" customWidth="1"/>
    <col min="4085" max="4087" width="7.28515625" customWidth="1"/>
    <col min="4088" max="4089" width="8.28515625" customWidth="1"/>
    <col min="4090" max="4091" width="7.28515625" customWidth="1"/>
    <col min="4092" max="4093" width="8.28515625" customWidth="1"/>
    <col min="4094" max="4094" width="7.28515625" customWidth="1"/>
    <col min="4095" max="4096" width="8.28515625" customWidth="1"/>
    <col min="4097" max="4098" width="7.28515625" customWidth="1"/>
    <col min="4099" max="4100" width="8.28515625" customWidth="1"/>
    <col min="4101" max="4101" width="3.85546875" customWidth="1"/>
    <col min="4102" max="4102" width="10" customWidth="1"/>
    <col min="4103" max="4103" width="20.7109375" customWidth="1"/>
    <col min="4315" max="4315" width="5.85546875" customWidth="1"/>
    <col min="4316" max="4318" width="25.7109375" customWidth="1"/>
    <col min="4319" max="4320" width="8.28515625" customWidth="1"/>
    <col min="4321" max="4323" width="7.28515625" customWidth="1"/>
    <col min="4324" max="4325" width="8.28515625" customWidth="1"/>
    <col min="4326" max="4328" width="7.28515625" customWidth="1"/>
    <col min="4329" max="4330" width="8.28515625" customWidth="1"/>
    <col min="4331" max="4332" width="7.28515625" customWidth="1"/>
    <col min="4333" max="4334" width="8.28515625" customWidth="1"/>
    <col min="4335" max="4335" width="7.28515625" customWidth="1"/>
    <col min="4336" max="4337" width="8.28515625" customWidth="1"/>
    <col min="4338" max="4338" width="4.42578125" customWidth="1"/>
    <col min="4339" max="4340" width="8.28515625" customWidth="1"/>
    <col min="4341" max="4343" width="7.28515625" customWidth="1"/>
    <col min="4344" max="4345" width="8.28515625" customWidth="1"/>
    <col min="4346" max="4347" width="7.28515625" customWidth="1"/>
    <col min="4348" max="4349" width="8.28515625" customWidth="1"/>
    <col min="4350" max="4350" width="7.28515625" customWidth="1"/>
    <col min="4351" max="4352" width="8.28515625" customWidth="1"/>
    <col min="4353" max="4354" width="7.28515625" customWidth="1"/>
    <col min="4355" max="4356" width="8.28515625" customWidth="1"/>
    <col min="4357" max="4357" width="3.85546875" customWidth="1"/>
    <col min="4358" max="4358" width="10" customWidth="1"/>
    <col min="4359" max="4359" width="20.7109375" customWidth="1"/>
    <col min="4571" max="4571" width="5.85546875" customWidth="1"/>
    <col min="4572" max="4574" width="25.7109375" customWidth="1"/>
    <col min="4575" max="4576" width="8.28515625" customWidth="1"/>
    <col min="4577" max="4579" width="7.28515625" customWidth="1"/>
    <col min="4580" max="4581" width="8.28515625" customWidth="1"/>
    <col min="4582" max="4584" width="7.28515625" customWidth="1"/>
    <col min="4585" max="4586" width="8.28515625" customWidth="1"/>
    <col min="4587" max="4588" width="7.28515625" customWidth="1"/>
    <col min="4589" max="4590" width="8.28515625" customWidth="1"/>
    <col min="4591" max="4591" width="7.28515625" customWidth="1"/>
    <col min="4592" max="4593" width="8.28515625" customWidth="1"/>
    <col min="4594" max="4594" width="4.42578125" customWidth="1"/>
    <col min="4595" max="4596" width="8.28515625" customWidth="1"/>
    <col min="4597" max="4599" width="7.28515625" customWidth="1"/>
    <col min="4600" max="4601" width="8.28515625" customWidth="1"/>
    <col min="4602" max="4603" width="7.28515625" customWidth="1"/>
    <col min="4604" max="4605" width="8.28515625" customWidth="1"/>
    <col min="4606" max="4606" width="7.28515625" customWidth="1"/>
    <col min="4607" max="4608" width="8.28515625" customWidth="1"/>
    <col min="4609" max="4610" width="7.28515625" customWidth="1"/>
    <col min="4611" max="4612" width="8.28515625" customWidth="1"/>
    <col min="4613" max="4613" width="3.85546875" customWidth="1"/>
    <col min="4614" max="4614" width="10" customWidth="1"/>
    <col min="4615" max="4615" width="20.7109375" customWidth="1"/>
    <col min="4827" max="4827" width="5.85546875" customWidth="1"/>
    <col min="4828" max="4830" width="25.7109375" customWidth="1"/>
    <col min="4831" max="4832" width="8.28515625" customWidth="1"/>
    <col min="4833" max="4835" width="7.28515625" customWidth="1"/>
    <col min="4836" max="4837" width="8.28515625" customWidth="1"/>
    <col min="4838" max="4840" width="7.28515625" customWidth="1"/>
    <col min="4841" max="4842" width="8.28515625" customWidth="1"/>
    <col min="4843" max="4844" width="7.28515625" customWidth="1"/>
    <col min="4845" max="4846" width="8.28515625" customWidth="1"/>
    <col min="4847" max="4847" width="7.28515625" customWidth="1"/>
    <col min="4848" max="4849" width="8.28515625" customWidth="1"/>
    <col min="4850" max="4850" width="4.42578125" customWidth="1"/>
    <col min="4851" max="4852" width="8.28515625" customWidth="1"/>
    <col min="4853" max="4855" width="7.28515625" customWidth="1"/>
    <col min="4856" max="4857" width="8.28515625" customWidth="1"/>
    <col min="4858" max="4859" width="7.28515625" customWidth="1"/>
    <col min="4860" max="4861" width="8.28515625" customWidth="1"/>
    <col min="4862" max="4862" width="7.28515625" customWidth="1"/>
    <col min="4863" max="4864" width="8.28515625" customWidth="1"/>
    <col min="4865" max="4866" width="7.28515625" customWidth="1"/>
    <col min="4867" max="4868" width="8.28515625" customWidth="1"/>
    <col min="4869" max="4869" width="3.85546875" customWidth="1"/>
    <col min="4870" max="4870" width="10" customWidth="1"/>
    <col min="4871" max="4871" width="20.7109375" customWidth="1"/>
    <col min="5083" max="5083" width="5.85546875" customWidth="1"/>
    <col min="5084" max="5086" width="25.7109375" customWidth="1"/>
    <col min="5087" max="5088" width="8.28515625" customWidth="1"/>
    <col min="5089" max="5091" width="7.28515625" customWidth="1"/>
    <col min="5092" max="5093" width="8.28515625" customWidth="1"/>
    <col min="5094" max="5096" width="7.28515625" customWidth="1"/>
    <col min="5097" max="5098" width="8.28515625" customWidth="1"/>
    <col min="5099" max="5100" width="7.28515625" customWidth="1"/>
    <col min="5101" max="5102" width="8.28515625" customWidth="1"/>
    <col min="5103" max="5103" width="7.28515625" customWidth="1"/>
    <col min="5104" max="5105" width="8.28515625" customWidth="1"/>
    <col min="5106" max="5106" width="4.42578125" customWidth="1"/>
    <col min="5107" max="5108" width="8.28515625" customWidth="1"/>
    <col min="5109" max="5111" width="7.28515625" customWidth="1"/>
    <col min="5112" max="5113" width="8.28515625" customWidth="1"/>
    <col min="5114" max="5115" width="7.28515625" customWidth="1"/>
    <col min="5116" max="5117" width="8.28515625" customWidth="1"/>
    <col min="5118" max="5118" width="7.28515625" customWidth="1"/>
    <col min="5119" max="5120" width="8.28515625" customWidth="1"/>
    <col min="5121" max="5122" width="7.28515625" customWidth="1"/>
    <col min="5123" max="5124" width="8.28515625" customWidth="1"/>
    <col min="5125" max="5125" width="3.85546875" customWidth="1"/>
    <col min="5126" max="5126" width="10" customWidth="1"/>
    <col min="5127" max="5127" width="20.7109375" customWidth="1"/>
    <col min="5339" max="5339" width="5.85546875" customWidth="1"/>
    <col min="5340" max="5342" width="25.7109375" customWidth="1"/>
    <col min="5343" max="5344" width="8.28515625" customWidth="1"/>
    <col min="5345" max="5347" width="7.28515625" customWidth="1"/>
    <col min="5348" max="5349" width="8.28515625" customWidth="1"/>
    <col min="5350" max="5352" width="7.28515625" customWidth="1"/>
    <col min="5353" max="5354" width="8.28515625" customWidth="1"/>
    <col min="5355" max="5356" width="7.28515625" customWidth="1"/>
    <col min="5357" max="5358" width="8.28515625" customWidth="1"/>
    <col min="5359" max="5359" width="7.28515625" customWidth="1"/>
    <col min="5360" max="5361" width="8.28515625" customWidth="1"/>
    <col min="5362" max="5362" width="4.42578125" customWidth="1"/>
    <col min="5363" max="5364" width="8.28515625" customWidth="1"/>
    <col min="5365" max="5367" width="7.28515625" customWidth="1"/>
    <col min="5368" max="5369" width="8.28515625" customWidth="1"/>
    <col min="5370" max="5371" width="7.28515625" customWidth="1"/>
    <col min="5372" max="5373" width="8.28515625" customWidth="1"/>
    <col min="5374" max="5374" width="7.28515625" customWidth="1"/>
    <col min="5375" max="5376" width="8.28515625" customWidth="1"/>
    <col min="5377" max="5378" width="7.28515625" customWidth="1"/>
    <col min="5379" max="5380" width="8.28515625" customWidth="1"/>
    <col min="5381" max="5381" width="3.85546875" customWidth="1"/>
    <col min="5382" max="5382" width="10" customWidth="1"/>
    <col min="5383" max="5383" width="20.7109375" customWidth="1"/>
    <col min="5595" max="5595" width="5.85546875" customWidth="1"/>
    <col min="5596" max="5598" width="25.7109375" customWidth="1"/>
    <col min="5599" max="5600" width="8.28515625" customWidth="1"/>
    <col min="5601" max="5603" width="7.28515625" customWidth="1"/>
    <col min="5604" max="5605" width="8.28515625" customWidth="1"/>
    <col min="5606" max="5608" width="7.28515625" customWidth="1"/>
    <col min="5609" max="5610" width="8.28515625" customWidth="1"/>
    <col min="5611" max="5612" width="7.28515625" customWidth="1"/>
    <col min="5613" max="5614" width="8.28515625" customWidth="1"/>
    <col min="5615" max="5615" width="7.28515625" customWidth="1"/>
    <col min="5616" max="5617" width="8.28515625" customWidth="1"/>
    <col min="5618" max="5618" width="4.42578125" customWidth="1"/>
    <col min="5619" max="5620" width="8.28515625" customWidth="1"/>
    <col min="5621" max="5623" width="7.28515625" customWidth="1"/>
    <col min="5624" max="5625" width="8.28515625" customWidth="1"/>
    <col min="5626" max="5627" width="7.28515625" customWidth="1"/>
    <col min="5628" max="5629" width="8.28515625" customWidth="1"/>
    <col min="5630" max="5630" width="7.28515625" customWidth="1"/>
    <col min="5631" max="5632" width="8.28515625" customWidth="1"/>
    <col min="5633" max="5634" width="7.28515625" customWidth="1"/>
    <col min="5635" max="5636" width="8.28515625" customWidth="1"/>
    <col min="5637" max="5637" width="3.85546875" customWidth="1"/>
    <col min="5638" max="5638" width="10" customWidth="1"/>
    <col min="5639" max="5639" width="20.7109375" customWidth="1"/>
    <col min="5851" max="5851" width="5.85546875" customWidth="1"/>
    <col min="5852" max="5854" width="25.7109375" customWidth="1"/>
    <col min="5855" max="5856" width="8.28515625" customWidth="1"/>
    <col min="5857" max="5859" width="7.28515625" customWidth="1"/>
    <col min="5860" max="5861" width="8.28515625" customWidth="1"/>
    <col min="5862" max="5864" width="7.28515625" customWidth="1"/>
    <col min="5865" max="5866" width="8.28515625" customWidth="1"/>
    <col min="5867" max="5868" width="7.28515625" customWidth="1"/>
    <col min="5869" max="5870" width="8.28515625" customWidth="1"/>
    <col min="5871" max="5871" width="7.28515625" customWidth="1"/>
    <col min="5872" max="5873" width="8.28515625" customWidth="1"/>
    <col min="5874" max="5874" width="4.42578125" customWidth="1"/>
    <col min="5875" max="5876" width="8.28515625" customWidth="1"/>
    <col min="5877" max="5879" width="7.28515625" customWidth="1"/>
    <col min="5880" max="5881" width="8.28515625" customWidth="1"/>
    <col min="5882" max="5883" width="7.28515625" customWidth="1"/>
    <col min="5884" max="5885" width="8.28515625" customWidth="1"/>
    <col min="5886" max="5886" width="7.28515625" customWidth="1"/>
    <col min="5887" max="5888" width="8.28515625" customWidth="1"/>
    <col min="5889" max="5890" width="7.28515625" customWidth="1"/>
    <col min="5891" max="5892" width="8.28515625" customWidth="1"/>
    <col min="5893" max="5893" width="3.85546875" customWidth="1"/>
    <col min="5894" max="5894" width="10" customWidth="1"/>
    <col min="5895" max="5895" width="20.7109375" customWidth="1"/>
    <col min="6107" max="6107" width="5.85546875" customWidth="1"/>
    <col min="6108" max="6110" width="25.7109375" customWidth="1"/>
    <col min="6111" max="6112" width="8.28515625" customWidth="1"/>
    <col min="6113" max="6115" width="7.28515625" customWidth="1"/>
    <col min="6116" max="6117" width="8.28515625" customWidth="1"/>
    <col min="6118" max="6120" width="7.28515625" customWidth="1"/>
    <col min="6121" max="6122" width="8.28515625" customWidth="1"/>
    <col min="6123" max="6124" width="7.28515625" customWidth="1"/>
    <col min="6125" max="6126" width="8.28515625" customWidth="1"/>
    <col min="6127" max="6127" width="7.28515625" customWidth="1"/>
    <col min="6128" max="6129" width="8.28515625" customWidth="1"/>
    <col min="6130" max="6130" width="4.42578125" customWidth="1"/>
    <col min="6131" max="6132" width="8.28515625" customWidth="1"/>
    <col min="6133" max="6135" width="7.28515625" customWidth="1"/>
    <col min="6136" max="6137" width="8.28515625" customWidth="1"/>
    <col min="6138" max="6139" width="7.28515625" customWidth="1"/>
    <col min="6140" max="6141" width="8.28515625" customWidth="1"/>
    <col min="6142" max="6142" width="7.28515625" customWidth="1"/>
    <col min="6143" max="6144" width="8.28515625" customWidth="1"/>
    <col min="6145" max="6146" width="7.28515625" customWidth="1"/>
    <col min="6147" max="6148" width="8.28515625" customWidth="1"/>
    <col min="6149" max="6149" width="3.85546875" customWidth="1"/>
    <col min="6150" max="6150" width="10" customWidth="1"/>
    <col min="6151" max="6151" width="20.7109375" customWidth="1"/>
    <col min="6363" max="6363" width="5.85546875" customWidth="1"/>
    <col min="6364" max="6366" width="25.7109375" customWidth="1"/>
    <col min="6367" max="6368" width="8.28515625" customWidth="1"/>
    <col min="6369" max="6371" width="7.28515625" customWidth="1"/>
    <col min="6372" max="6373" width="8.28515625" customWidth="1"/>
    <col min="6374" max="6376" width="7.28515625" customWidth="1"/>
    <col min="6377" max="6378" width="8.28515625" customWidth="1"/>
    <col min="6379" max="6380" width="7.28515625" customWidth="1"/>
    <col min="6381" max="6382" width="8.28515625" customWidth="1"/>
    <col min="6383" max="6383" width="7.28515625" customWidth="1"/>
    <col min="6384" max="6385" width="8.28515625" customWidth="1"/>
    <col min="6386" max="6386" width="4.42578125" customWidth="1"/>
    <col min="6387" max="6388" width="8.28515625" customWidth="1"/>
    <col min="6389" max="6391" width="7.28515625" customWidth="1"/>
    <col min="6392" max="6393" width="8.28515625" customWidth="1"/>
    <col min="6394" max="6395" width="7.28515625" customWidth="1"/>
    <col min="6396" max="6397" width="8.28515625" customWidth="1"/>
    <col min="6398" max="6398" width="7.28515625" customWidth="1"/>
    <col min="6399" max="6400" width="8.28515625" customWidth="1"/>
    <col min="6401" max="6402" width="7.28515625" customWidth="1"/>
    <col min="6403" max="6404" width="8.28515625" customWidth="1"/>
    <col min="6405" max="6405" width="3.85546875" customWidth="1"/>
    <col min="6406" max="6406" width="10" customWidth="1"/>
    <col min="6407" max="6407" width="20.7109375" customWidth="1"/>
    <col min="6619" max="6619" width="5.85546875" customWidth="1"/>
    <col min="6620" max="6622" width="25.7109375" customWidth="1"/>
    <col min="6623" max="6624" width="8.28515625" customWidth="1"/>
    <col min="6625" max="6627" width="7.28515625" customWidth="1"/>
    <col min="6628" max="6629" width="8.28515625" customWidth="1"/>
    <col min="6630" max="6632" width="7.28515625" customWidth="1"/>
    <col min="6633" max="6634" width="8.28515625" customWidth="1"/>
    <col min="6635" max="6636" width="7.28515625" customWidth="1"/>
    <col min="6637" max="6638" width="8.28515625" customWidth="1"/>
    <col min="6639" max="6639" width="7.28515625" customWidth="1"/>
    <col min="6640" max="6641" width="8.28515625" customWidth="1"/>
    <col min="6642" max="6642" width="4.42578125" customWidth="1"/>
    <col min="6643" max="6644" width="8.28515625" customWidth="1"/>
    <col min="6645" max="6647" width="7.28515625" customWidth="1"/>
    <col min="6648" max="6649" width="8.28515625" customWidth="1"/>
    <col min="6650" max="6651" width="7.28515625" customWidth="1"/>
    <col min="6652" max="6653" width="8.28515625" customWidth="1"/>
    <col min="6654" max="6654" width="7.28515625" customWidth="1"/>
    <col min="6655" max="6656" width="8.28515625" customWidth="1"/>
    <col min="6657" max="6658" width="7.28515625" customWidth="1"/>
    <col min="6659" max="6660" width="8.28515625" customWidth="1"/>
    <col min="6661" max="6661" width="3.85546875" customWidth="1"/>
    <col min="6662" max="6662" width="10" customWidth="1"/>
    <col min="6663" max="6663" width="20.7109375" customWidth="1"/>
    <col min="6875" max="6875" width="5.85546875" customWidth="1"/>
    <col min="6876" max="6878" width="25.7109375" customWidth="1"/>
    <col min="6879" max="6880" width="8.28515625" customWidth="1"/>
    <col min="6881" max="6883" width="7.28515625" customWidth="1"/>
    <col min="6884" max="6885" width="8.28515625" customWidth="1"/>
    <col min="6886" max="6888" width="7.28515625" customWidth="1"/>
    <col min="6889" max="6890" width="8.28515625" customWidth="1"/>
    <col min="6891" max="6892" width="7.28515625" customWidth="1"/>
    <col min="6893" max="6894" width="8.28515625" customWidth="1"/>
    <col min="6895" max="6895" width="7.28515625" customWidth="1"/>
    <col min="6896" max="6897" width="8.28515625" customWidth="1"/>
    <col min="6898" max="6898" width="4.42578125" customWidth="1"/>
    <col min="6899" max="6900" width="8.28515625" customWidth="1"/>
    <col min="6901" max="6903" width="7.28515625" customWidth="1"/>
    <col min="6904" max="6905" width="8.28515625" customWidth="1"/>
    <col min="6906" max="6907" width="7.28515625" customWidth="1"/>
    <col min="6908" max="6909" width="8.28515625" customWidth="1"/>
    <col min="6910" max="6910" width="7.28515625" customWidth="1"/>
    <col min="6911" max="6912" width="8.28515625" customWidth="1"/>
    <col min="6913" max="6914" width="7.28515625" customWidth="1"/>
    <col min="6915" max="6916" width="8.28515625" customWidth="1"/>
    <col min="6917" max="6917" width="3.85546875" customWidth="1"/>
    <col min="6918" max="6918" width="10" customWidth="1"/>
    <col min="6919" max="6919" width="20.7109375" customWidth="1"/>
    <col min="7131" max="7131" width="5.85546875" customWidth="1"/>
    <col min="7132" max="7134" width="25.7109375" customWidth="1"/>
    <col min="7135" max="7136" width="8.28515625" customWidth="1"/>
    <col min="7137" max="7139" width="7.28515625" customWidth="1"/>
    <col min="7140" max="7141" width="8.28515625" customWidth="1"/>
    <col min="7142" max="7144" width="7.28515625" customWidth="1"/>
    <col min="7145" max="7146" width="8.28515625" customWidth="1"/>
    <col min="7147" max="7148" width="7.28515625" customWidth="1"/>
    <col min="7149" max="7150" width="8.28515625" customWidth="1"/>
    <col min="7151" max="7151" width="7.28515625" customWidth="1"/>
    <col min="7152" max="7153" width="8.28515625" customWidth="1"/>
    <col min="7154" max="7154" width="4.42578125" customWidth="1"/>
    <col min="7155" max="7156" width="8.28515625" customWidth="1"/>
    <col min="7157" max="7159" width="7.28515625" customWidth="1"/>
    <col min="7160" max="7161" width="8.28515625" customWidth="1"/>
    <col min="7162" max="7163" width="7.28515625" customWidth="1"/>
    <col min="7164" max="7165" width="8.28515625" customWidth="1"/>
    <col min="7166" max="7166" width="7.28515625" customWidth="1"/>
    <col min="7167" max="7168" width="8.28515625" customWidth="1"/>
    <col min="7169" max="7170" width="7.28515625" customWidth="1"/>
    <col min="7171" max="7172" width="8.28515625" customWidth="1"/>
    <col min="7173" max="7173" width="3.85546875" customWidth="1"/>
    <col min="7174" max="7174" width="10" customWidth="1"/>
    <col min="7175" max="7175" width="20.7109375" customWidth="1"/>
    <col min="7387" max="7387" width="5.85546875" customWidth="1"/>
    <col min="7388" max="7390" width="25.7109375" customWidth="1"/>
    <col min="7391" max="7392" width="8.28515625" customWidth="1"/>
    <col min="7393" max="7395" width="7.28515625" customWidth="1"/>
    <col min="7396" max="7397" width="8.28515625" customWidth="1"/>
    <col min="7398" max="7400" width="7.28515625" customWidth="1"/>
    <col min="7401" max="7402" width="8.28515625" customWidth="1"/>
    <col min="7403" max="7404" width="7.28515625" customWidth="1"/>
    <col min="7405" max="7406" width="8.28515625" customWidth="1"/>
    <col min="7407" max="7407" width="7.28515625" customWidth="1"/>
    <col min="7408" max="7409" width="8.28515625" customWidth="1"/>
    <col min="7410" max="7410" width="4.42578125" customWidth="1"/>
    <col min="7411" max="7412" width="8.28515625" customWidth="1"/>
    <col min="7413" max="7415" width="7.28515625" customWidth="1"/>
    <col min="7416" max="7417" width="8.28515625" customWidth="1"/>
    <col min="7418" max="7419" width="7.28515625" customWidth="1"/>
    <col min="7420" max="7421" width="8.28515625" customWidth="1"/>
    <col min="7422" max="7422" width="7.28515625" customWidth="1"/>
    <col min="7423" max="7424" width="8.28515625" customWidth="1"/>
    <col min="7425" max="7426" width="7.28515625" customWidth="1"/>
    <col min="7427" max="7428" width="8.28515625" customWidth="1"/>
    <col min="7429" max="7429" width="3.85546875" customWidth="1"/>
    <col min="7430" max="7430" width="10" customWidth="1"/>
    <col min="7431" max="7431" width="20.7109375" customWidth="1"/>
    <col min="7643" max="7643" width="5.85546875" customWidth="1"/>
    <col min="7644" max="7646" width="25.7109375" customWidth="1"/>
    <col min="7647" max="7648" width="8.28515625" customWidth="1"/>
    <col min="7649" max="7651" width="7.28515625" customWidth="1"/>
    <col min="7652" max="7653" width="8.28515625" customWidth="1"/>
    <col min="7654" max="7656" width="7.28515625" customWidth="1"/>
    <col min="7657" max="7658" width="8.28515625" customWidth="1"/>
    <col min="7659" max="7660" width="7.28515625" customWidth="1"/>
    <col min="7661" max="7662" width="8.28515625" customWidth="1"/>
    <col min="7663" max="7663" width="7.28515625" customWidth="1"/>
    <col min="7664" max="7665" width="8.28515625" customWidth="1"/>
    <col min="7666" max="7666" width="4.42578125" customWidth="1"/>
    <col min="7667" max="7668" width="8.28515625" customWidth="1"/>
    <col min="7669" max="7671" width="7.28515625" customWidth="1"/>
    <col min="7672" max="7673" width="8.28515625" customWidth="1"/>
    <col min="7674" max="7675" width="7.28515625" customWidth="1"/>
    <col min="7676" max="7677" width="8.28515625" customWidth="1"/>
    <col min="7678" max="7678" width="7.28515625" customWidth="1"/>
    <col min="7679" max="7680" width="8.28515625" customWidth="1"/>
    <col min="7681" max="7682" width="7.28515625" customWidth="1"/>
    <col min="7683" max="7684" width="8.28515625" customWidth="1"/>
    <col min="7685" max="7685" width="3.85546875" customWidth="1"/>
    <col min="7686" max="7686" width="10" customWidth="1"/>
    <col min="7687" max="7687" width="20.7109375" customWidth="1"/>
    <col min="7899" max="7899" width="5.85546875" customWidth="1"/>
    <col min="7900" max="7902" width="25.7109375" customWidth="1"/>
    <col min="7903" max="7904" width="8.28515625" customWidth="1"/>
    <col min="7905" max="7907" width="7.28515625" customWidth="1"/>
    <col min="7908" max="7909" width="8.28515625" customWidth="1"/>
    <col min="7910" max="7912" width="7.28515625" customWidth="1"/>
    <col min="7913" max="7914" width="8.28515625" customWidth="1"/>
    <col min="7915" max="7916" width="7.28515625" customWidth="1"/>
    <col min="7917" max="7918" width="8.28515625" customWidth="1"/>
    <col min="7919" max="7919" width="7.28515625" customWidth="1"/>
    <col min="7920" max="7921" width="8.28515625" customWidth="1"/>
    <col min="7922" max="7922" width="4.42578125" customWidth="1"/>
    <col min="7923" max="7924" width="8.28515625" customWidth="1"/>
    <col min="7925" max="7927" width="7.28515625" customWidth="1"/>
    <col min="7928" max="7929" width="8.28515625" customWidth="1"/>
    <col min="7930" max="7931" width="7.28515625" customWidth="1"/>
    <col min="7932" max="7933" width="8.28515625" customWidth="1"/>
    <col min="7934" max="7934" width="7.28515625" customWidth="1"/>
    <col min="7935" max="7936" width="8.28515625" customWidth="1"/>
    <col min="7937" max="7938" width="7.28515625" customWidth="1"/>
    <col min="7939" max="7940" width="8.28515625" customWidth="1"/>
    <col min="7941" max="7941" width="3.85546875" customWidth="1"/>
    <col min="7942" max="7942" width="10" customWidth="1"/>
    <col min="7943" max="7943" width="20.7109375" customWidth="1"/>
    <col min="8155" max="8155" width="5.85546875" customWidth="1"/>
    <col min="8156" max="8158" width="25.7109375" customWidth="1"/>
    <col min="8159" max="8160" width="8.28515625" customWidth="1"/>
    <col min="8161" max="8163" width="7.28515625" customWidth="1"/>
    <col min="8164" max="8165" width="8.28515625" customWidth="1"/>
    <col min="8166" max="8168" width="7.28515625" customWidth="1"/>
    <col min="8169" max="8170" width="8.28515625" customWidth="1"/>
    <col min="8171" max="8172" width="7.28515625" customWidth="1"/>
    <col min="8173" max="8174" width="8.28515625" customWidth="1"/>
    <col min="8175" max="8175" width="7.28515625" customWidth="1"/>
    <col min="8176" max="8177" width="8.28515625" customWidth="1"/>
    <col min="8178" max="8178" width="4.42578125" customWidth="1"/>
    <col min="8179" max="8180" width="8.28515625" customWidth="1"/>
    <col min="8181" max="8183" width="7.28515625" customWidth="1"/>
    <col min="8184" max="8185" width="8.28515625" customWidth="1"/>
    <col min="8186" max="8187" width="7.28515625" customWidth="1"/>
    <col min="8188" max="8189" width="8.28515625" customWidth="1"/>
    <col min="8190" max="8190" width="7.28515625" customWidth="1"/>
    <col min="8191" max="8192" width="8.28515625" customWidth="1"/>
    <col min="8193" max="8194" width="7.28515625" customWidth="1"/>
    <col min="8195" max="8196" width="8.28515625" customWidth="1"/>
    <col min="8197" max="8197" width="3.85546875" customWidth="1"/>
    <col min="8198" max="8198" width="10" customWidth="1"/>
    <col min="8199" max="8199" width="20.7109375" customWidth="1"/>
    <col min="8411" max="8411" width="5.85546875" customWidth="1"/>
    <col min="8412" max="8414" width="25.7109375" customWidth="1"/>
    <col min="8415" max="8416" width="8.28515625" customWidth="1"/>
    <col min="8417" max="8419" width="7.28515625" customWidth="1"/>
    <col min="8420" max="8421" width="8.28515625" customWidth="1"/>
    <col min="8422" max="8424" width="7.28515625" customWidth="1"/>
    <col min="8425" max="8426" width="8.28515625" customWidth="1"/>
    <col min="8427" max="8428" width="7.28515625" customWidth="1"/>
    <col min="8429" max="8430" width="8.28515625" customWidth="1"/>
    <col min="8431" max="8431" width="7.28515625" customWidth="1"/>
    <col min="8432" max="8433" width="8.28515625" customWidth="1"/>
    <col min="8434" max="8434" width="4.42578125" customWidth="1"/>
    <col min="8435" max="8436" width="8.28515625" customWidth="1"/>
    <col min="8437" max="8439" width="7.28515625" customWidth="1"/>
    <col min="8440" max="8441" width="8.28515625" customWidth="1"/>
    <col min="8442" max="8443" width="7.28515625" customWidth="1"/>
    <col min="8444" max="8445" width="8.28515625" customWidth="1"/>
    <col min="8446" max="8446" width="7.28515625" customWidth="1"/>
    <col min="8447" max="8448" width="8.28515625" customWidth="1"/>
    <col min="8449" max="8450" width="7.28515625" customWidth="1"/>
    <col min="8451" max="8452" width="8.28515625" customWidth="1"/>
    <col min="8453" max="8453" width="3.85546875" customWidth="1"/>
    <col min="8454" max="8454" width="10" customWidth="1"/>
    <col min="8455" max="8455" width="20.7109375" customWidth="1"/>
    <col min="8667" max="8667" width="5.85546875" customWidth="1"/>
    <col min="8668" max="8670" width="25.7109375" customWidth="1"/>
    <col min="8671" max="8672" width="8.28515625" customWidth="1"/>
    <col min="8673" max="8675" width="7.28515625" customWidth="1"/>
    <col min="8676" max="8677" width="8.28515625" customWidth="1"/>
    <col min="8678" max="8680" width="7.28515625" customWidth="1"/>
    <col min="8681" max="8682" width="8.28515625" customWidth="1"/>
    <col min="8683" max="8684" width="7.28515625" customWidth="1"/>
    <col min="8685" max="8686" width="8.28515625" customWidth="1"/>
    <col min="8687" max="8687" width="7.28515625" customWidth="1"/>
    <col min="8688" max="8689" width="8.28515625" customWidth="1"/>
    <col min="8690" max="8690" width="4.42578125" customWidth="1"/>
    <col min="8691" max="8692" width="8.28515625" customWidth="1"/>
    <col min="8693" max="8695" width="7.28515625" customWidth="1"/>
    <col min="8696" max="8697" width="8.28515625" customWidth="1"/>
    <col min="8698" max="8699" width="7.28515625" customWidth="1"/>
    <col min="8700" max="8701" width="8.28515625" customWidth="1"/>
    <col min="8702" max="8702" width="7.28515625" customWidth="1"/>
    <col min="8703" max="8704" width="8.28515625" customWidth="1"/>
    <col min="8705" max="8706" width="7.28515625" customWidth="1"/>
    <col min="8707" max="8708" width="8.28515625" customWidth="1"/>
    <col min="8709" max="8709" width="3.85546875" customWidth="1"/>
    <col min="8710" max="8710" width="10" customWidth="1"/>
    <col min="8711" max="8711" width="20.7109375" customWidth="1"/>
    <col min="8923" max="8923" width="5.85546875" customWidth="1"/>
    <col min="8924" max="8926" width="25.7109375" customWidth="1"/>
    <col min="8927" max="8928" width="8.28515625" customWidth="1"/>
    <col min="8929" max="8931" width="7.28515625" customWidth="1"/>
    <col min="8932" max="8933" width="8.28515625" customWidth="1"/>
    <col min="8934" max="8936" width="7.28515625" customWidth="1"/>
    <col min="8937" max="8938" width="8.28515625" customWidth="1"/>
    <col min="8939" max="8940" width="7.28515625" customWidth="1"/>
    <col min="8941" max="8942" width="8.28515625" customWidth="1"/>
    <col min="8943" max="8943" width="7.28515625" customWidth="1"/>
    <col min="8944" max="8945" width="8.28515625" customWidth="1"/>
    <col min="8946" max="8946" width="4.42578125" customWidth="1"/>
    <col min="8947" max="8948" width="8.28515625" customWidth="1"/>
    <col min="8949" max="8951" width="7.28515625" customWidth="1"/>
    <col min="8952" max="8953" width="8.28515625" customWidth="1"/>
    <col min="8954" max="8955" width="7.28515625" customWidth="1"/>
    <col min="8956" max="8957" width="8.28515625" customWidth="1"/>
    <col min="8958" max="8958" width="7.28515625" customWidth="1"/>
    <col min="8959" max="8960" width="8.28515625" customWidth="1"/>
    <col min="8961" max="8962" width="7.28515625" customWidth="1"/>
    <col min="8963" max="8964" width="8.28515625" customWidth="1"/>
    <col min="8965" max="8965" width="3.85546875" customWidth="1"/>
    <col min="8966" max="8966" width="10" customWidth="1"/>
    <col min="8967" max="8967" width="20.7109375" customWidth="1"/>
    <col min="9179" max="9179" width="5.85546875" customWidth="1"/>
    <col min="9180" max="9182" width="25.7109375" customWidth="1"/>
    <col min="9183" max="9184" width="8.28515625" customWidth="1"/>
    <col min="9185" max="9187" width="7.28515625" customWidth="1"/>
    <col min="9188" max="9189" width="8.28515625" customWidth="1"/>
    <col min="9190" max="9192" width="7.28515625" customWidth="1"/>
    <col min="9193" max="9194" width="8.28515625" customWidth="1"/>
    <col min="9195" max="9196" width="7.28515625" customWidth="1"/>
    <col min="9197" max="9198" width="8.28515625" customWidth="1"/>
    <col min="9199" max="9199" width="7.28515625" customWidth="1"/>
    <col min="9200" max="9201" width="8.28515625" customWidth="1"/>
    <col min="9202" max="9202" width="4.42578125" customWidth="1"/>
    <col min="9203" max="9204" width="8.28515625" customWidth="1"/>
    <col min="9205" max="9207" width="7.28515625" customWidth="1"/>
    <col min="9208" max="9209" width="8.28515625" customWidth="1"/>
    <col min="9210" max="9211" width="7.28515625" customWidth="1"/>
    <col min="9212" max="9213" width="8.28515625" customWidth="1"/>
    <col min="9214" max="9214" width="7.28515625" customWidth="1"/>
    <col min="9215" max="9216" width="8.28515625" customWidth="1"/>
    <col min="9217" max="9218" width="7.28515625" customWidth="1"/>
    <col min="9219" max="9220" width="8.28515625" customWidth="1"/>
    <col min="9221" max="9221" width="3.85546875" customWidth="1"/>
    <col min="9222" max="9222" width="10" customWidth="1"/>
    <col min="9223" max="9223" width="20.7109375" customWidth="1"/>
    <col min="9435" max="9435" width="5.85546875" customWidth="1"/>
    <col min="9436" max="9438" width="25.7109375" customWidth="1"/>
    <col min="9439" max="9440" width="8.28515625" customWidth="1"/>
    <col min="9441" max="9443" width="7.28515625" customWidth="1"/>
    <col min="9444" max="9445" width="8.28515625" customWidth="1"/>
    <col min="9446" max="9448" width="7.28515625" customWidth="1"/>
    <col min="9449" max="9450" width="8.28515625" customWidth="1"/>
    <col min="9451" max="9452" width="7.28515625" customWidth="1"/>
    <col min="9453" max="9454" width="8.28515625" customWidth="1"/>
    <col min="9455" max="9455" width="7.28515625" customWidth="1"/>
    <col min="9456" max="9457" width="8.28515625" customWidth="1"/>
    <col min="9458" max="9458" width="4.42578125" customWidth="1"/>
    <col min="9459" max="9460" width="8.28515625" customWidth="1"/>
    <col min="9461" max="9463" width="7.28515625" customWidth="1"/>
    <col min="9464" max="9465" width="8.28515625" customWidth="1"/>
    <col min="9466" max="9467" width="7.28515625" customWidth="1"/>
    <col min="9468" max="9469" width="8.28515625" customWidth="1"/>
    <col min="9470" max="9470" width="7.28515625" customWidth="1"/>
    <col min="9471" max="9472" width="8.28515625" customWidth="1"/>
    <col min="9473" max="9474" width="7.28515625" customWidth="1"/>
    <col min="9475" max="9476" width="8.28515625" customWidth="1"/>
    <col min="9477" max="9477" width="3.85546875" customWidth="1"/>
    <col min="9478" max="9478" width="10" customWidth="1"/>
    <col min="9479" max="9479" width="20.7109375" customWidth="1"/>
    <col min="9691" max="9691" width="5.85546875" customWidth="1"/>
    <col min="9692" max="9694" width="25.7109375" customWidth="1"/>
    <col min="9695" max="9696" width="8.28515625" customWidth="1"/>
    <col min="9697" max="9699" width="7.28515625" customWidth="1"/>
    <col min="9700" max="9701" width="8.28515625" customWidth="1"/>
    <col min="9702" max="9704" width="7.28515625" customWidth="1"/>
    <col min="9705" max="9706" width="8.28515625" customWidth="1"/>
    <col min="9707" max="9708" width="7.28515625" customWidth="1"/>
    <col min="9709" max="9710" width="8.28515625" customWidth="1"/>
    <col min="9711" max="9711" width="7.28515625" customWidth="1"/>
    <col min="9712" max="9713" width="8.28515625" customWidth="1"/>
    <col min="9714" max="9714" width="4.42578125" customWidth="1"/>
    <col min="9715" max="9716" width="8.28515625" customWidth="1"/>
    <col min="9717" max="9719" width="7.28515625" customWidth="1"/>
    <col min="9720" max="9721" width="8.28515625" customWidth="1"/>
    <col min="9722" max="9723" width="7.28515625" customWidth="1"/>
    <col min="9724" max="9725" width="8.28515625" customWidth="1"/>
    <col min="9726" max="9726" width="7.28515625" customWidth="1"/>
    <col min="9727" max="9728" width="8.28515625" customWidth="1"/>
    <col min="9729" max="9730" width="7.28515625" customWidth="1"/>
    <col min="9731" max="9732" width="8.28515625" customWidth="1"/>
    <col min="9733" max="9733" width="3.85546875" customWidth="1"/>
    <col min="9734" max="9734" width="10" customWidth="1"/>
    <col min="9735" max="9735" width="20.7109375" customWidth="1"/>
    <col min="9947" max="9947" width="5.85546875" customWidth="1"/>
    <col min="9948" max="9950" width="25.7109375" customWidth="1"/>
    <col min="9951" max="9952" width="8.28515625" customWidth="1"/>
    <col min="9953" max="9955" width="7.28515625" customWidth="1"/>
    <col min="9956" max="9957" width="8.28515625" customWidth="1"/>
    <col min="9958" max="9960" width="7.28515625" customWidth="1"/>
    <col min="9961" max="9962" width="8.28515625" customWidth="1"/>
    <col min="9963" max="9964" width="7.28515625" customWidth="1"/>
    <col min="9965" max="9966" width="8.28515625" customWidth="1"/>
    <col min="9967" max="9967" width="7.28515625" customWidth="1"/>
    <col min="9968" max="9969" width="8.28515625" customWidth="1"/>
    <col min="9970" max="9970" width="4.42578125" customWidth="1"/>
    <col min="9971" max="9972" width="8.28515625" customWidth="1"/>
    <col min="9973" max="9975" width="7.28515625" customWidth="1"/>
    <col min="9976" max="9977" width="8.28515625" customWidth="1"/>
    <col min="9978" max="9979" width="7.28515625" customWidth="1"/>
    <col min="9980" max="9981" width="8.28515625" customWidth="1"/>
    <col min="9982" max="9982" width="7.28515625" customWidth="1"/>
    <col min="9983" max="9984" width="8.28515625" customWidth="1"/>
    <col min="9985" max="9986" width="7.28515625" customWidth="1"/>
    <col min="9987" max="9988" width="8.28515625" customWidth="1"/>
    <col min="9989" max="9989" width="3.85546875" customWidth="1"/>
    <col min="9990" max="9990" width="10" customWidth="1"/>
    <col min="9991" max="9991" width="20.7109375" customWidth="1"/>
    <col min="10203" max="10203" width="5.85546875" customWidth="1"/>
    <col min="10204" max="10206" width="25.7109375" customWidth="1"/>
    <col min="10207" max="10208" width="8.28515625" customWidth="1"/>
    <col min="10209" max="10211" width="7.28515625" customWidth="1"/>
    <col min="10212" max="10213" width="8.28515625" customWidth="1"/>
    <col min="10214" max="10216" width="7.28515625" customWidth="1"/>
    <col min="10217" max="10218" width="8.28515625" customWidth="1"/>
    <col min="10219" max="10220" width="7.28515625" customWidth="1"/>
    <col min="10221" max="10222" width="8.28515625" customWidth="1"/>
    <col min="10223" max="10223" width="7.28515625" customWidth="1"/>
    <col min="10224" max="10225" width="8.28515625" customWidth="1"/>
    <col min="10226" max="10226" width="4.42578125" customWidth="1"/>
    <col min="10227" max="10228" width="8.28515625" customWidth="1"/>
    <col min="10229" max="10231" width="7.28515625" customWidth="1"/>
    <col min="10232" max="10233" width="8.28515625" customWidth="1"/>
    <col min="10234" max="10235" width="7.28515625" customWidth="1"/>
    <col min="10236" max="10237" width="8.28515625" customWidth="1"/>
    <col min="10238" max="10238" width="7.28515625" customWidth="1"/>
    <col min="10239" max="10240" width="8.28515625" customWidth="1"/>
    <col min="10241" max="10242" width="7.28515625" customWidth="1"/>
    <col min="10243" max="10244" width="8.28515625" customWidth="1"/>
    <col min="10245" max="10245" width="3.85546875" customWidth="1"/>
    <col min="10246" max="10246" width="10" customWidth="1"/>
    <col min="10247" max="10247" width="20.7109375" customWidth="1"/>
    <col min="10459" max="10459" width="5.85546875" customWidth="1"/>
    <col min="10460" max="10462" width="25.7109375" customWidth="1"/>
    <col min="10463" max="10464" width="8.28515625" customWidth="1"/>
    <col min="10465" max="10467" width="7.28515625" customWidth="1"/>
    <col min="10468" max="10469" width="8.28515625" customWidth="1"/>
    <col min="10470" max="10472" width="7.28515625" customWidth="1"/>
    <col min="10473" max="10474" width="8.28515625" customWidth="1"/>
    <col min="10475" max="10476" width="7.28515625" customWidth="1"/>
    <col min="10477" max="10478" width="8.28515625" customWidth="1"/>
    <col min="10479" max="10479" width="7.28515625" customWidth="1"/>
    <col min="10480" max="10481" width="8.28515625" customWidth="1"/>
    <col min="10482" max="10482" width="4.42578125" customWidth="1"/>
    <col min="10483" max="10484" width="8.28515625" customWidth="1"/>
    <col min="10485" max="10487" width="7.28515625" customWidth="1"/>
    <col min="10488" max="10489" width="8.28515625" customWidth="1"/>
    <col min="10490" max="10491" width="7.28515625" customWidth="1"/>
    <col min="10492" max="10493" width="8.28515625" customWidth="1"/>
    <col min="10494" max="10494" width="7.28515625" customWidth="1"/>
    <col min="10495" max="10496" width="8.28515625" customWidth="1"/>
    <col min="10497" max="10498" width="7.28515625" customWidth="1"/>
    <col min="10499" max="10500" width="8.28515625" customWidth="1"/>
    <col min="10501" max="10501" width="3.85546875" customWidth="1"/>
    <col min="10502" max="10502" width="10" customWidth="1"/>
    <col min="10503" max="10503" width="20.7109375" customWidth="1"/>
    <col min="10715" max="10715" width="5.85546875" customWidth="1"/>
    <col min="10716" max="10718" width="25.7109375" customWidth="1"/>
    <col min="10719" max="10720" width="8.28515625" customWidth="1"/>
    <col min="10721" max="10723" width="7.28515625" customWidth="1"/>
    <col min="10724" max="10725" width="8.28515625" customWidth="1"/>
    <col min="10726" max="10728" width="7.28515625" customWidth="1"/>
    <col min="10729" max="10730" width="8.28515625" customWidth="1"/>
    <col min="10731" max="10732" width="7.28515625" customWidth="1"/>
    <col min="10733" max="10734" width="8.28515625" customWidth="1"/>
    <col min="10735" max="10735" width="7.28515625" customWidth="1"/>
    <col min="10736" max="10737" width="8.28515625" customWidth="1"/>
    <col min="10738" max="10738" width="4.42578125" customWidth="1"/>
    <col min="10739" max="10740" width="8.28515625" customWidth="1"/>
    <col min="10741" max="10743" width="7.28515625" customWidth="1"/>
    <col min="10744" max="10745" width="8.28515625" customWidth="1"/>
    <col min="10746" max="10747" width="7.28515625" customWidth="1"/>
    <col min="10748" max="10749" width="8.28515625" customWidth="1"/>
    <col min="10750" max="10750" width="7.28515625" customWidth="1"/>
    <col min="10751" max="10752" width="8.28515625" customWidth="1"/>
    <col min="10753" max="10754" width="7.28515625" customWidth="1"/>
    <col min="10755" max="10756" width="8.28515625" customWidth="1"/>
    <col min="10757" max="10757" width="3.85546875" customWidth="1"/>
    <col min="10758" max="10758" width="10" customWidth="1"/>
    <col min="10759" max="10759" width="20.7109375" customWidth="1"/>
    <col min="10971" max="10971" width="5.85546875" customWidth="1"/>
    <col min="10972" max="10974" width="25.7109375" customWidth="1"/>
    <col min="10975" max="10976" width="8.28515625" customWidth="1"/>
    <col min="10977" max="10979" width="7.28515625" customWidth="1"/>
    <col min="10980" max="10981" width="8.28515625" customWidth="1"/>
    <col min="10982" max="10984" width="7.28515625" customWidth="1"/>
    <col min="10985" max="10986" width="8.28515625" customWidth="1"/>
    <col min="10987" max="10988" width="7.28515625" customWidth="1"/>
    <col min="10989" max="10990" width="8.28515625" customWidth="1"/>
    <col min="10991" max="10991" width="7.28515625" customWidth="1"/>
    <col min="10992" max="10993" width="8.28515625" customWidth="1"/>
    <col min="10994" max="10994" width="4.42578125" customWidth="1"/>
    <col min="10995" max="10996" width="8.28515625" customWidth="1"/>
    <col min="10997" max="10999" width="7.28515625" customWidth="1"/>
    <col min="11000" max="11001" width="8.28515625" customWidth="1"/>
    <col min="11002" max="11003" width="7.28515625" customWidth="1"/>
    <col min="11004" max="11005" width="8.28515625" customWidth="1"/>
    <col min="11006" max="11006" width="7.28515625" customWidth="1"/>
    <col min="11007" max="11008" width="8.28515625" customWidth="1"/>
    <col min="11009" max="11010" width="7.28515625" customWidth="1"/>
    <col min="11011" max="11012" width="8.28515625" customWidth="1"/>
    <col min="11013" max="11013" width="3.85546875" customWidth="1"/>
    <col min="11014" max="11014" width="10" customWidth="1"/>
    <col min="11015" max="11015" width="20.7109375" customWidth="1"/>
    <col min="11227" max="11227" width="5.85546875" customWidth="1"/>
    <col min="11228" max="11230" width="25.7109375" customWidth="1"/>
    <col min="11231" max="11232" width="8.28515625" customWidth="1"/>
    <col min="11233" max="11235" width="7.28515625" customWidth="1"/>
    <col min="11236" max="11237" width="8.28515625" customWidth="1"/>
    <col min="11238" max="11240" width="7.28515625" customWidth="1"/>
    <col min="11241" max="11242" width="8.28515625" customWidth="1"/>
    <col min="11243" max="11244" width="7.28515625" customWidth="1"/>
    <col min="11245" max="11246" width="8.28515625" customWidth="1"/>
    <col min="11247" max="11247" width="7.28515625" customWidth="1"/>
    <col min="11248" max="11249" width="8.28515625" customWidth="1"/>
    <col min="11250" max="11250" width="4.42578125" customWidth="1"/>
    <col min="11251" max="11252" width="8.28515625" customWidth="1"/>
    <col min="11253" max="11255" width="7.28515625" customWidth="1"/>
    <col min="11256" max="11257" width="8.28515625" customWidth="1"/>
    <col min="11258" max="11259" width="7.28515625" customWidth="1"/>
    <col min="11260" max="11261" width="8.28515625" customWidth="1"/>
    <col min="11262" max="11262" width="7.28515625" customWidth="1"/>
    <col min="11263" max="11264" width="8.28515625" customWidth="1"/>
    <col min="11265" max="11266" width="7.28515625" customWidth="1"/>
    <col min="11267" max="11268" width="8.28515625" customWidth="1"/>
    <col min="11269" max="11269" width="3.85546875" customWidth="1"/>
    <col min="11270" max="11270" width="10" customWidth="1"/>
    <col min="11271" max="11271" width="20.7109375" customWidth="1"/>
    <col min="11483" max="11483" width="5.85546875" customWidth="1"/>
    <col min="11484" max="11486" width="25.7109375" customWidth="1"/>
    <col min="11487" max="11488" width="8.28515625" customWidth="1"/>
    <col min="11489" max="11491" width="7.28515625" customWidth="1"/>
    <col min="11492" max="11493" width="8.28515625" customWidth="1"/>
    <col min="11494" max="11496" width="7.28515625" customWidth="1"/>
    <col min="11497" max="11498" width="8.28515625" customWidth="1"/>
    <col min="11499" max="11500" width="7.28515625" customWidth="1"/>
    <col min="11501" max="11502" width="8.28515625" customWidth="1"/>
    <col min="11503" max="11503" width="7.28515625" customWidth="1"/>
    <col min="11504" max="11505" width="8.28515625" customWidth="1"/>
    <col min="11506" max="11506" width="4.42578125" customWidth="1"/>
    <col min="11507" max="11508" width="8.28515625" customWidth="1"/>
    <col min="11509" max="11511" width="7.28515625" customWidth="1"/>
    <col min="11512" max="11513" width="8.28515625" customWidth="1"/>
    <col min="11514" max="11515" width="7.28515625" customWidth="1"/>
    <col min="11516" max="11517" width="8.28515625" customWidth="1"/>
    <col min="11518" max="11518" width="7.28515625" customWidth="1"/>
    <col min="11519" max="11520" width="8.28515625" customWidth="1"/>
    <col min="11521" max="11522" width="7.28515625" customWidth="1"/>
    <col min="11523" max="11524" width="8.28515625" customWidth="1"/>
    <col min="11525" max="11525" width="3.85546875" customWidth="1"/>
    <col min="11526" max="11526" width="10" customWidth="1"/>
    <col min="11527" max="11527" width="20.7109375" customWidth="1"/>
    <col min="11739" max="11739" width="5.85546875" customWidth="1"/>
    <col min="11740" max="11742" width="25.7109375" customWidth="1"/>
    <col min="11743" max="11744" width="8.28515625" customWidth="1"/>
    <col min="11745" max="11747" width="7.28515625" customWidth="1"/>
    <col min="11748" max="11749" width="8.28515625" customWidth="1"/>
    <col min="11750" max="11752" width="7.28515625" customWidth="1"/>
    <col min="11753" max="11754" width="8.28515625" customWidth="1"/>
    <col min="11755" max="11756" width="7.28515625" customWidth="1"/>
    <col min="11757" max="11758" width="8.28515625" customWidth="1"/>
    <col min="11759" max="11759" width="7.28515625" customWidth="1"/>
    <col min="11760" max="11761" width="8.28515625" customWidth="1"/>
    <col min="11762" max="11762" width="4.42578125" customWidth="1"/>
    <col min="11763" max="11764" width="8.28515625" customWidth="1"/>
    <col min="11765" max="11767" width="7.28515625" customWidth="1"/>
    <col min="11768" max="11769" width="8.28515625" customWidth="1"/>
    <col min="11770" max="11771" width="7.28515625" customWidth="1"/>
    <col min="11772" max="11773" width="8.28515625" customWidth="1"/>
    <col min="11774" max="11774" width="7.28515625" customWidth="1"/>
    <col min="11775" max="11776" width="8.28515625" customWidth="1"/>
    <col min="11777" max="11778" width="7.28515625" customWidth="1"/>
    <col min="11779" max="11780" width="8.28515625" customWidth="1"/>
    <col min="11781" max="11781" width="3.85546875" customWidth="1"/>
    <col min="11782" max="11782" width="10" customWidth="1"/>
    <col min="11783" max="11783" width="20.7109375" customWidth="1"/>
    <col min="11995" max="11995" width="5.85546875" customWidth="1"/>
    <col min="11996" max="11998" width="25.7109375" customWidth="1"/>
    <col min="11999" max="12000" width="8.28515625" customWidth="1"/>
    <col min="12001" max="12003" width="7.28515625" customWidth="1"/>
    <col min="12004" max="12005" width="8.28515625" customWidth="1"/>
    <col min="12006" max="12008" width="7.28515625" customWidth="1"/>
    <col min="12009" max="12010" width="8.28515625" customWidth="1"/>
    <col min="12011" max="12012" width="7.28515625" customWidth="1"/>
    <col min="12013" max="12014" width="8.28515625" customWidth="1"/>
    <col min="12015" max="12015" width="7.28515625" customWidth="1"/>
    <col min="12016" max="12017" width="8.28515625" customWidth="1"/>
    <col min="12018" max="12018" width="4.42578125" customWidth="1"/>
    <col min="12019" max="12020" width="8.28515625" customWidth="1"/>
    <col min="12021" max="12023" width="7.28515625" customWidth="1"/>
    <col min="12024" max="12025" width="8.28515625" customWidth="1"/>
    <col min="12026" max="12027" width="7.28515625" customWidth="1"/>
    <col min="12028" max="12029" width="8.28515625" customWidth="1"/>
    <col min="12030" max="12030" width="7.28515625" customWidth="1"/>
    <col min="12031" max="12032" width="8.28515625" customWidth="1"/>
    <col min="12033" max="12034" width="7.28515625" customWidth="1"/>
    <col min="12035" max="12036" width="8.28515625" customWidth="1"/>
    <col min="12037" max="12037" width="3.85546875" customWidth="1"/>
    <col min="12038" max="12038" width="10" customWidth="1"/>
    <col min="12039" max="12039" width="20.7109375" customWidth="1"/>
    <col min="12251" max="12251" width="5.85546875" customWidth="1"/>
    <col min="12252" max="12254" width="25.7109375" customWidth="1"/>
    <col min="12255" max="12256" width="8.28515625" customWidth="1"/>
    <col min="12257" max="12259" width="7.28515625" customWidth="1"/>
    <col min="12260" max="12261" width="8.28515625" customWidth="1"/>
    <col min="12262" max="12264" width="7.28515625" customWidth="1"/>
    <col min="12265" max="12266" width="8.28515625" customWidth="1"/>
    <col min="12267" max="12268" width="7.28515625" customWidth="1"/>
    <col min="12269" max="12270" width="8.28515625" customWidth="1"/>
    <col min="12271" max="12271" width="7.28515625" customWidth="1"/>
    <col min="12272" max="12273" width="8.28515625" customWidth="1"/>
    <col min="12274" max="12274" width="4.42578125" customWidth="1"/>
    <col min="12275" max="12276" width="8.28515625" customWidth="1"/>
    <col min="12277" max="12279" width="7.28515625" customWidth="1"/>
    <col min="12280" max="12281" width="8.28515625" customWidth="1"/>
    <col min="12282" max="12283" width="7.28515625" customWidth="1"/>
    <col min="12284" max="12285" width="8.28515625" customWidth="1"/>
    <col min="12286" max="12286" width="7.28515625" customWidth="1"/>
    <col min="12287" max="12288" width="8.28515625" customWidth="1"/>
    <col min="12289" max="12290" width="7.28515625" customWidth="1"/>
    <col min="12291" max="12292" width="8.28515625" customWidth="1"/>
    <col min="12293" max="12293" width="3.85546875" customWidth="1"/>
    <col min="12294" max="12294" width="10" customWidth="1"/>
    <col min="12295" max="12295" width="20.7109375" customWidth="1"/>
    <col min="12507" max="12507" width="5.85546875" customWidth="1"/>
    <col min="12508" max="12510" width="25.7109375" customWidth="1"/>
    <col min="12511" max="12512" width="8.28515625" customWidth="1"/>
    <col min="12513" max="12515" width="7.28515625" customWidth="1"/>
    <col min="12516" max="12517" width="8.28515625" customWidth="1"/>
    <col min="12518" max="12520" width="7.28515625" customWidth="1"/>
    <col min="12521" max="12522" width="8.28515625" customWidth="1"/>
    <col min="12523" max="12524" width="7.28515625" customWidth="1"/>
    <col min="12525" max="12526" width="8.28515625" customWidth="1"/>
    <col min="12527" max="12527" width="7.28515625" customWidth="1"/>
    <col min="12528" max="12529" width="8.28515625" customWidth="1"/>
    <col min="12530" max="12530" width="4.42578125" customWidth="1"/>
    <col min="12531" max="12532" width="8.28515625" customWidth="1"/>
    <col min="12533" max="12535" width="7.28515625" customWidth="1"/>
    <col min="12536" max="12537" width="8.28515625" customWidth="1"/>
    <col min="12538" max="12539" width="7.28515625" customWidth="1"/>
    <col min="12540" max="12541" width="8.28515625" customWidth="1"/>
    <col min="12542" max="12542" width="7.28515625" customWidth="1"/>
    <col min="12543" max="12544" width="8.28515625" customWidth="1"/>
    <col min="12545" max="12546" width="7.28515625" customWidth="1"/>
    <col min="12547" max="12548" width="8.28515625" customWidth="1"/>
    <col min="12549" max="12549" width="3.85546875" customWidth="1"/>
    <col min="12550" max="12550" width="10" customWidth="1"/>
    <col min="12551" max="12551" width="20.7109375" customWidth="1"/>
    <col min="12763" max="12763" width="5.85546875" customWidth="1"/>
    <col min="12764" max="12766" width="25.7109375" customWidth="1"/>
    <col min="12767" max="12768" width="8.28515625" customWidth="1"/>
    <col min="12769" max="12771" width="7.28515625" customWidth="1"/>
    <col min="12772" max="12773" width="8.28515625" customWidth="1"/>
    <col min="12774" max="12776" width="7.28515625" customWidth="1"/>
    <col min="12777" max="12778" width="8.28515625" customWidth="1"/>
    <col min="12779" max="12780" width="7.28515625" customWidth="1"/>
    <col min="12781" max="12782" width="8.28515625" customWidth="1"/>
    <col min="12783" max="12783" width="7.28515625" customWidth="1"/>
    <col min="12784" max="12785" width="8.28515625" customWidth="1"/>
    <col min="12786" max="12786" width="4.42578125" customWidth="1"/>
    <col min="12787" max="12788" width="8.28515625" customWidth="1"/>
    <col min="12789" max="12791" width="7.28515625" customWidth="1"/>
    <col min="12792" max="12793" width="8.28515625" customWidth="1"/>
    <col min="12794" max="12795" width="7.28515625" customWidth="1"/>
    <col min="12796" max="12797" width="8.28515625" customWidth="1"/>
    <col min="12798" max="12798" width="7.28515625" customWidth="1"/>
    <col min="12799" max="12800" width="8.28515625" customWidth="1"/>
    <col min="12801" max="12802" width="7.28515625" customWidth="1"/>
    <col min="12803" max="12804" width="8.28515625" customWidth="1"/>
    <col min="12805" max="12805" width="3.85546875" customWidth="1"/>
    <col min="12806" max="12806" width="10" customWidth="1"/>
    <col min="12807" max="12807" width="20.7109375" customWidth="1"/>
    <col min="13019" max="13019" width="5.85546875" customWidth="1"/>
    <col min="13020" max="13022" width="25.7109375" customWidth="1"/>
    <col min="13023" max="13024" width="8.28515625" customWidth="1"/>
    <col min="13025" max="13027" width="7.28515625" customWidth="1"/>
    <col min="13028" max="13029" width="8.28515625" customWidth="1"/>
    <col min="13030" max="13032" width="7.28515625" customWidth="1"/>
    <col min="13033" max="13034" width="8.28515625" customWidth="1"/>
    <col min="13035" max="13036" width="7.28515625" customWidth="1"/>
    <col min="13037" max="13038" width="8.28515625" customWidth="1"/>
    <col min="13039" max="13039" width="7.28515625" customWidth="1"/>
    <col min="13040" max="13041" width="8.28515625" customWidth="1"/>
    <col min="13042" max="13042" width="4.42578125" customWidth="1"/>
    <col min="13043" max="13044" width="8.28515625" customWidth="1"/>
    <col min="13045" max="13047" width="7.28515625" customWidth="1"/>
    <col min="13048" max="13049" width="8.28515625" customWidth="1"/>
    <col min="13050" max="13051" width="7.28515625" customWidth="1"/>
    <col min="13052" max="13053" width="8.28515625" customWidth="1"/>
    <col min="13054" max="13054" width="7.28515625" customWidth="1"/>
    <col min="13055" max="13056" width="8.28515625" customWidth="1"/>
    <col min="13057" max="13058" width="7.28515625" customWidth="1"/>
    <col min="13059" max="13060" width="8.28515625" customWidth="1"/>
    <col min="13061" max="13061" width="3.85546875" customWidth="1"/>
    <col min="13062" max="13062" width="10" customWidth="1"/>
    <col min="13063" max="13063" width="20.7109375" customWidth="1"/>
    <col min="13275" max="13275" width="5.85546875" customWidth="1"/>
    <col min="13276" max="13278" width="25.7109375" customWidth="1"/>
    <col min="13279" max="13280" width="8.28515625" customWidth="1"/>
    <col min="13281" max="13283" width="7.28515625" customWidth="1"/>
    <col min="13284" max="13285" width="8.28515625" customWidth="1"/>
    <col min="13286" max="13288" width="7.28515625" customWidth="1"/>
    <col min="13289" max="13290" width="8.28515625" customWidth="1"/>
    <col min="13291" max="13292" width="7.28515625" customWidth="1"/>
    <col min="13293" max="13294" width="8.28515625" customWidth="1"/>
    <col min="13295" max="13295" width="7.28515625" customWidth="1"/>
    <col min="13296" max="13297" width="8.28515625" customWidth="1"/>
    <col min="13298" max="13298" width="4.42578125" customWidth="1"/>
    <col min="13299" max="13300" width="8.28515625" customWidth="1"/>
    <col min="13301" max="13303" width="7.28515625" customWidth="1"/>
    <col min="13304" max="13305" width="8.28515625" customWidth="1"/>
    <col min="13306" max="13307" width="7.28515625" customWidth="1"/>
    <col min="13308" max="13309" width="8.28515625" customWidth="1"/>
    <col min="13310" max="13310" width="7.28515625" customWidth="1"/>
    <col min="13311" max="13312" width="8.28515625" customWidth="1"/>
    <col min="13313" max="13314" width="7.28515625" customWidth="1"/>
    <col min="13315" max="13316" width="8.28515625" customWidth="1"/>
    <col min="13317" max="13317" width="3.85546875" customWidth="1"/>
    <col min="13318" max="13318" width="10" customWidth="1"/>
    <col min="13319" max="13319" width="20.7109375" customWidth="1"/>
    <col min="13531" max="13531" width="5.85546875" customWidth="1"/>
    <col min="13532" max="13534" width="25.7109375" customWidth="1"/>
    <col min="13535" max="13536" width="8.28515625" customWidth="1"/>
    <col min="13537" max="13539" width="7.28515625" customWidth="1"/>
    <col min="13540" max="13541" width="8.28515625" customWidth="1"/>
    <col min="13542" max="13544" width="7.28515625" customWidth="1"/>
    <col min="13545" max="13546" width="8.28515625" customWidth="1"/>
    <col min="13547" max="13548" width="7.28515625" customWidth="1"/>
    <col min="13549" max="13550" width="8.28515625" customWidth="1"/>
    <col min="13551" max="13551" width="7.28515625" customWidth="1"/>
    <col min="13552" max="13553" width="8.28515625" customWidth="1"/>
    <col min="13554" max="13554" width="4.42578125" customWidth="1"/>
    <col min="13555" max="13556" width="8.28515625" customWidth="1"/>
    <col min="13557" max="13559" width="7.28515625" customWidth="1"/>
    <col min="13560" max="13561" width="8.28515625" customWidth="1"/>
    <col min="13562" max="13563" width="7.28515625" customWidth="1"/>
    <col min="13564" max="13565" width="8.28515625" customWidth="1"/>
    <col min="13566" max="13566" width="7.28515625" customWidth="1"/>
    <col min="13567" max="13568" width="8.28515625" customWidth="1"/>
    <col min="13569" max="13570" width="7.28515625" customWidth="1"/>
    <col min="13571" max="13572" width="8.28515625" customWidth="1"/>
    <col min="13573" max="13573" width="3.85546875" customWidth="1"/>
    <col min="13574" max="13574" width="10" customWidth="1"/>
    <col min="13575" max="13575" width="20.7109375" customWidth="1"/>
    <col min="13787" max="13787" width="5.85546875" customWidth="1"/>
    <col min="13788" max="13790" width="25.7109375" customWidth="1"/>
    <col min="13791" max="13792" width="8.28515625" customWidth="1"/>
    <col min="13793" max="13795" width="7.28515625" customWidth="1"/>
    <col min="13796" max="13797" width="8.28515625" customWidth="1"/>
    <col min="13798" max="13800" width="7.28515625" customWidth="1"/>
    <col min="13801" max="13802" width="8.28515625" customWidth="1"/>
    <col min="13803" max="13804" width="7.28515625" customWidth="1"/>
    <col min="13805" max="13806" width="8.28515625" customWidth="1"/>
    <col min="13807" max="13807" width="7.28515625" customWidth="1"/>
    <col min="13808" max="13809" width="8.28515625" customWidth="1"/>
    <col min="13810" max="13810" width="4.42578125" customWidth="1"/>
    <col min="13811" max="13812" width="8.28515625" customWidth="1"/>
    <col min="13813" max="13815" width="7.28515625" customWidth="1"/>
    <col min="13816" max="13817" width="8.28515625" customWidth="1"/>
    <col min="13818" max="13819" width="7.28515625" customWidth="1"/>
    <col min="13820" max="13821" width="8.28515625" customWidth="1"/>
    <col min="13822" max="13822" width="7.28515625" customWidth="1"/>
    <col min="13823" max="13824" width="8.28515625" customWidth="1"/>
    <col min="13825" max="13826" width="7.28515625" customWidth="1"/>
    <col min="13827" max="13828" width="8.28515625" customWidth="1"/>
    <col min="13829" max="13829" width="3.85546875" customWidth="1"/>
    <col min="13830" max="13830" width="10" customWidth="1"/>
    <col min="13831" max="13831" width="20.7109375" customWidth="1"/>
    <col min="14043" max="14043" width="5.85546875" customWidth="1"/>
    <col min="14044" max="14046" width="25.7109375" customWidth="1"/>
    <col min="14047" max="14048" width="8.28515625" customWidth="1"/>
    <col min="14049" max="14051" width="7.28515625" customWidth="1"/>
    <col min="14052" max="14053" width="8.28515625" customWidth="1"/>
    <col min="14054" max="14056" width="7.28515625" customWidth="1"/>
    <col min="14057" max="14058" width="8.28515625" customWidth="1"/>
    <col min="14059" max="14060" width="7.28515625" customWidth="1"/>
    <col min="14061" max="14062" width="8.28515625" customWidth="1"/>
    <col min="14063" max="14063" width="7.28515625" customWidth="1"/>
    <col min="14064" max="14065" width="8.28515625" customWidth="1"/>
    <col min="14066" max="14066" width="4.42578125" customWidth="1"/>
    <col min="14067" max="14068" width="8.28515625" customWidth="1"/>
    <col min="14069" max="14071" width="7.28515625" customWidth="1"/>
    <col min="14072" max="14073" width="8.28515625" customWidth="1"/>
    <col min="14074" max="14075" width="7.28515625" customWidth="1"/>
    <col min="14076" max="14077" width="8.28515625" customWidth="1"/>
    <col min="14078" max="14078" width="7.28515625" customWidth="1"/>
    <col min="14079" max="14080" width="8.28515625" customWidth="1"/>
    <col min="14081" max="14082" width="7.28515625" customWidth="1"/>
    <col min="14083" max="14084" width="8.28515625" customWidth="1"/>
    <col min="14085" max="14085" width="3.85546875" customWidth="1"/>
    <col min="14086" max="14086" width="10" customWidth="1"/>
    <col min="14087" max="14087" width="20.7109375" customWidth="1"/>
    <col min="14299" max="14299" width="5.85546875" customWidth="1"/>
    <col min="14300" max="14302" width="25.7109375" customWidth="1"/>
    <col min="14303" max="14304" width="8.28515625" customWidth="1"/>
    <col min="14305" max="14307" width="7.28515625" customWidth="1"/>
    <col min="14308" max="14309" width="8.28515625" customWidth="1"/>
    <col min="14310" max="14312" width="7.28515625" customWidth="1"/>
    <col min="14313" max="14314" width="8.28515625" customWidth="1"/>
    <col min="14315" max="14316" width="7.28515625" customWidth="1"/>
    <col min="14317" max="14318" width="8.28515625" customWidth="1"/>
    <col min="14319" max="14319" width="7.28515625" customWidth="1"/>
    <col min="14320" max="14321" width="8.28515625" customWidth="1"/>
    <col min="14322" max="14322" width="4.42578125" customWidth="1"/>
    <col min="14323" max="14324" width="8.28515625" customWidth="1"/>
    <col min="14325" max="14327" width="7.28515625" customWidth="1"/>
    <col min="14328" max="14329" width="8.28515625" customWidth="1"/>
    <col min="14330" max="14331" width="7.28515625" customWidth="1"/>
    <col min="14332" max="14333" width="8.28515625" customWidth="1"/>
    <col min="14334" max="14334" width="7.28515625" customWidth="1"/>
    <col min="14335" max="14336" width="8.28515625" customWidth="1"/>
    <col min="14337" max="14338" width="7.28515625" customWidth="1"/>
    <col min="14339" max="14340" width="8.28515625" customWidth="1"/>
    <col min="14341" max="14341" width="3.85546875" customWidth="1"/>
    <col min="14342" max="14342" width="10" customWidth="1"/>
    <col min="14343" max="14343" width="20.7109375" customWidth="1"/>
    <col min="14555" max="14555" width="5.85546875" customWidth="1"/>
    <col min="14556" max="14558" width="25.7109375" customWidth="1"/>
    <col min="14559" max="14560" width="8.28515625" customWidth="1"/>
    <col min="14561" max="14563" width="7.28515625" customWidth="1"/>
    <col min="14564" max="14565" width="8.28515625" customWidth="1"/>
    <col min="14566" max="14568" width="7.28515625" customWidth="1"/>
    <col min="14569" max="14570" width="8.28515625" customWidth="1"/>
    <col min="14571" max="14572" width="7.28515625" customWidth="1"/>
    <col min="14573" max="14574" width="8.28515625" customWidth="1"/>
    <col min="14575" max="14575" width="7.28515625" customWidth="1"/>
    <col min="14576" max="14577" width="8.28515625" customWidth="1"/>
    <col min="14578" max="14578" width="4.42578125" customWidth="1"/>
    <col min="14579" max="14580" width="8.28515625" customWidth="1"/>
    <col min="14581" max="14583" width="7.28515625" customWidth="1"/>
    <col min="14584" max="14585" width="8.28515625" customWidth="1"/>
    <col min="14586" max="14587" width="7.28515625" customWidth="1"/>
    <col min="14588" max="14589" width="8.28515625" customWidth="1"/>
    <col min="14590" max="14590" width="7.28515625" customWidth="1"/>
    <col min="14591" max="14592" width="8.28515625" customWidth="1"/>
    <col min="14593" max="14594" width="7.28515625" customWidth="1"/>
    <col min="14595" max="14596" width="8.28515625" customWidth="1"/>
    <col min="14597" max="14597" width="3.85546875" customWidth="1"/>
    <col min="14598" max="14598" width="10" customWidth="1"/>
    <col min="14599" max="14599" width="20.7109375" customWidth="1"/>
    <col min="14811" max="14811" width="5.85546875" customWidth="1"/>
    <col min="14812" max="14814" width="25.7109375" customWidth="1"/>
    <col min="14815" max="14816" width="8.28515625" customWidth="1"/>
    <col min="14817" max="14819" width="7.28515625" customWidth="1"/>
    <col min="14820" max="14821" width="8.28515625" customWidth="1"/>
    <col min="14822" max="14824" width="7.28515625" customWidth="1"/>
    <col min="14825" max="14826" width="8.28515625" customWidth="1"/>
    <col min="14827" max="14828" width="7.28515625" customWidth="1"/>
    <col min="14829" max="14830" width="8.28515625" customWidth="1"/>
    <col min="14831" max="14831" width="7.28515625" customWidth="1"/>
    <col min="14832" max="14833" width="8.28515625" customWidth="1"/>
    <col min="14834" max="14834" width="4.42578125" customWidth="1"/>
    <col min="14835" max="14836" width="8.28515625" customWidth="1"/>
    <col min="14837" max="14839" width="7.28515625" customWidth="1"/>
    <col min="14840" max="14841" width="8.28515625" customWidth="1"/>
    <col min="14842" max="14843" width="7.28515625" customWidth="1"/>
    <col min="14844" max="14845" width="8.28515625" customWidth="1"/>
    <col min="14846" max="14846" width="7.28515625" customWidth="1"/>
    <col min="14847" max="14848" width="8.28515625" customWidth="1"/>
    <col min="14849" max="14850" width="7.28515625" customWidth="1"/>
    <col min="14851" max="14852" width="8.28515625" customWidth="1"/>
    <col min="14853" max="14853" width="3.85546875" customWidth="1"/>
    <col min="14854" max="14854" width="10" customWidth="1"/>
    <col min="14855" max="14855" width="20.7109375" customWidth="1"/>
    <col min="15067" max="15067" width="5.85546875" customWidth="1"/>
    <col min="15068" max="15070" width="25.7109375" customWidth="1"/>
    <col min="15071" max="15072" width="8.28515625" customWidth="1"/>
    <col min="15073" max="15075" width="7.28515625" customWidth="1"/>
    <col min="15076" max="15077" width="8.28515625" customWidth="1"/>
    <col min="15078" max="15080" width="7.28515625" customWidth="1"/>
    <col min="15081" max="15082" width="8.28515625" customWidth="1"/>
    <col min="15083" max="15084" width="7.28515625" customWidth="1"/>
    <col min="15085" max="15086" width="8.28515625" customWidth="1"/>
    <col min="15087" max="15087" width="7.28515625" customWidth="1"/>
    <col min="15088" max="15089" width="8.28515625" customWidth="1"/>
    <col min="15090" max="15090" width="4.42578125" customWidth="1"/>
    <col min="15091" max="15092" width="8.28515625" customWidth="1"/>
    <col min="15093" max="15095" width="7.28515625" customWidth="1"/>
    <col min="15096" max="15097" width="8.28515625" customWidth="1"/>
    <col min="15098" max="15099" width="7.28515625" customWidth="1"/>
    <col min="15100" max="15101" width="8.28515625" customWidth="1"/>
    <col min="15102" max="15102" width="7.28515625" customWidth="1"/>
    <col min="15103" max="15104" width="8.28515625" customWidth="1"/>
    <col min="15105" max="15106" width="7.28515625" customWidth="1"/>
    <col min="15107" max="15108" width="8.28515625" customWidth="1"/>
    <col min="15109" max="15109" width="3.85546875" customWidth="1"/>
    <col min="15110" max="15110" width="10" customWidth="1"/>
    <col min="15111" max="15111" width="20.7109375" customWidth="1"/>
    <col min="15323" max="15323" width="5.85546875" customWidth="1"/>
    <col min="15324" max="15326" width="25.7109375" customWidth="1"/>
    <col min="15327" max="15328" width="8.28515625" customWidth="1"/>
    <col min="15329" max="15331" width="7.28515625" customWidth="1"/>
    <col min="15332" max="15333" width="8.28515625" customWidth="1"/>
    <col min="15334" max="15336" width="7.28515625" customWidth="1"/>
    <col min="15337" max="15338" width="8.28515625" customWidth="1"/>
    <col min="15339" max="15340" width="7.28515625" customWidth="1"/>
    <col min="15341" max="15342" width="8.28515625" customWidth="1"/>
    <col min="15343" max="15343" width="7.28515625" customWidth="1"/>
    <col min="15344" max="15345" width="8.28515625" customWidth="1"/>
    <col min="15346" max="15346" width="4.42578125" customWidth="1"/>
    <col min="15347" max="15348" width="8.28515625" customWidth="1"/>
    <col min="15349" max="15351" width="7.28515625" customWidth="1"/>
    <col min="15352" max="15353" width="8.28515625" customWidth="1"/>
    <col min="15354" max="15355" width="7.28515625" customWidth="1"/>
    <col min="15356" max="15357" width="8.28515625" customWidth="1"/>
    <col min="15358" max="15358" width="7.28515625" customWidth="1"/>
    <col min="15359" max="15360" width="8.28515625" customWidth="1"/>
    <col min="15361" max="15362" width="7.28515625" customWidth="1"/>
    <col min="15363" max="15364" width="8.28515625" customWidth="1"/>
    <col min="15365" max="15365" width="3.85546875" customWidth="1"/>
    <col min="15366" max="15366" width="10" customWidth="1"/>
    <col min="15367" max="15367" width="20.7109375" customWidth="1"/>
    <col min="15579" max="15579" width="5.85546875" customWidth="1"/>
    <col min="15580" max="15582" width="25.7109375" customWidth="1"/>
    <col min="15583" max="15584" width="8.28515625" customWidth="1"/>
    <col min="15585" max="15587" width="7.28515625" customWidth="1"/>
    <col min="15588" max="15589" width="8.28515625" customWidth="1"/>
    <col min="15590" max="15592" width="7.28515625" customWidth="1"/>
    <col min="15593" max="15594" width="8.28515625" customWidth="1"/>
    <col min="15595" max="15596" width="7.28515625" customWidth="1"/>
    <col min="15597" max="15598" width="8.28515625" customWidth="1"/>
    <col min="15599" max="15599" width="7.28515625" customWidth="1"/>
    <col min="15600" max="15601" width="8.28515625" customWidth="1"/>
    <col min="15602" max="15602" width="4.42578125" customWidth="1"/>
    <col min="15603" max="15604" width="8.28515625" customWidth="1"/>
    <col min="15605" max="15607" width="7.28515625" customWidth="1"/>
    <col min="15608" max="15609" width="8.28515625" customWidth="1"/>
    <col min="15610" max="15611" width="7.28515625" customWidth="1"/>
    <col min="15612" max="15613" width="8.28515625" customWidth="1"/>
    <col min="15614" max="15614" width="7.28515625" customWidth="1"/>
    <col min="15615" max="15616" width="8.28515625" customWidth="1"/>
    <col min="15617" max="15618" width="7.28515625" customWidth="1"/>
    <col min="15619" max="15620" width="8.28515625" customWidth="1"/>
    <col min="15621" max="15621" width="3.85546875" customWidth="1"/>
    <col min="15622" max="15622" width="10" customWidth="1"/>
    <col min="15623" max="15623" width="20.7109375" customWidth="1"/>
    <col min="15835" max="15835" width="5.85546875" customWidth="1"/>
    <col min="15836" max="15838" width="25.7109375" customWidth="1"/>
    <col min="15839" max="15840" width="8.28515625" customWidth="1"/>
    <col min="15841" max="15843" width="7.28515625" customWidth="1"/>
    <col min="15844" max="15845" width="8.28515625" customWidth="1"/>
    <col min="15846" max="15848" width="7.28515625" customWidth="1"/>
    <col min="15849" max="15850" width="8.28515625" customWidth="1"/>
    <col min="15851" max="15852" width="7.28515625" customWidth="1"/>
    <col min="15853" max="15854" width="8.28515625" customWidth="1"/>
    <col min="15855" max="15855" width="7.28515625" customWidth="1"/>
    <col min="15856" max="15857" width="8.28515625" customWidth="1"/>
    <col min="15858" max="15858" width="4.42578125" customWidth="1"/>
    <col min="15859" max="15860" width="8.28515625" customWidth="1"/>
    <col min="15861" max="15863" width="7.28515625" customWidth="1"/>
    <col min="15864" max="15865" width="8.28515625" customWidth="1"/>
    <col min="15866" max="15867" width="7.28515625" customWidth="1"/>
    <col min="15868" max="15869" width="8.28515625" customWidth="1"/>
    <col min="15870" max="15870" width="7.28515625" customWidth="1"/>
    <col min="15871" max="15872" width="8.28515625" customWidth="1"/>
    <col min="15873" max="15874" width="7.28515625" customWidth="1"/>
    <col min="15875" max="15876" width="8.28515625" customWidth="1"/>
    <col min="15877" max="15877" width="3.85546875" customWidth="1"/>
    <col min="15878" max="15878" width="10" customWidth="1"/>
    <col min="15879" max="15879" width="20.7109375" customWidth="1"/>
    <col min="16091" max="16091" width="5.85546875" customWidth="1"/>
    <col min="16092" max="16094" width="25.7109375" customWidth="1"/>
    <col min="16095" max="16096" width="8.28515625" customWidth="1"/>
    <col min="16097" max="16099" width="7.28515625" customWidth="1"/>
    <col min="16100" max="16101" width="8.28515625" customWidth="1"/>
    <col min="16102" max="16104" width="7.28515625" customWidth="1"/>
    <col min="16105" max="16106" width="8.28515625" customWidth="1"/>
    <col min="16107" max="16108" width="7.28515625" customWidth="1"/>
    <col min="16109" max="16110" width="8.28515625" customWidth="1"/>
    <col min="16111" max="16111" width="7.28515625" customWidth="1"/>
    <col min="16112" max="16113" width="8.28515625" customWidth="1"/>
    <col min="16114" max="16114" width="4.42578125" customWidth="1"/>
    <col min="16115" max="16116" width="8.28515625" customWidth="1"/>
    <col min="16117" max="16119" width="7.28515625" customWidth="1"/>
    <col min="16120" max="16121" width="8.28515625" customWidth="1"/>
    <col min="16122" max="16123" width="7.28515625" customWidth="1"/>
    <col min="16124" max="16125" width="8.28515625" customWidth="1"/>
    <col min="16126" max="16126" width="7.28515625" customWidth="1"/>
    <col min="16127" max="16128" width="8.28515625" customWidth="1"/>
    <col min="16129" max="16130" width="7.28515625" customWidth="1"/>
    <col min="16131" max="16132" width="8.28515625" customWidth="1"/>
    <col min="16133" max="16133" width="3.85546875" customWidth="1"/>
    <col min="16134" max="16134" width="10" customWidth="1"/>
    <col min="16135" max="16135" width="20.7109375" customWidth="1"/>
  </cols>
  <sheetData>
    <row r="1" spans="1:64" s="5" customFormat="1" ht="18.75">
      <c r="A1" s="1" t="s">
        <v>0</v>
      </c>
      <c r="B1" s="1"/>
      <c r="C1" s="1"/>
      <c r="D1" s="2"/>
      <c r="E1" s="2"/>
      <c r="F1" s="3"/>
      <c r="G1" s="85"/>
      <c r="H1" s="54"/>
      <c r="I1" s="54"/>
      <c r="J1" s="85"/>
      <c r="K1" s="85"/>
      <c r="L1" s="54"/>
      <c r="M1" s="54"/>
      <c r="N1" s="85"/>
      <c r="O1" s="85"/>
      <c r="P1" s="85"/>
      <c r="Q1" s="85"/>
      <c r="R1" s="85"/>
      <c r="S1" s="54"/>
      <c r="T1" s="54"/>
      <c r="U1" s="119"/>
      <c r="V1" s="58"/>
      <c r="W1" s="58"/>
      <c r="X1" s="58"/>
      <c r="Y1" s="58"/>
      <c r="Z1" s="58"/>
      <c r="AA1" s="4"/>
      <c r="AB1" s="4"/>
      <c r="AC1" s="4"/>
      <c r="AD1" s="4"/>
      <c r="AE1" s="4"/>
      <c r="AF1" s="4"/>
      <c r="AY1" s="65"/>
      <c r="BL1" s="56"/>
    </row>
    <row r="2" spans="1:64" s="5" customFormat="1" ht="18.75">
      <c r="A2" s="1" t="s">
        <v>1</v>
      </c>
      <c r="B2" s="1"/>
      <c r="C2" s="1"/>
      <c r="D2" s="2"/>
      <c r="E2" s="2"/>
      <c r="F2" s="3"/>
      <c r="G2" s="85"/>
      <c r="H2" s="54"/>
      <c r="I2" s="54"/>
      <c r="J2" s="85"/>
      <c r="K2" s="85"/>
      <c r="L2" s="54"/>
      <c r="M2" s="54"/>
      <c r="N2" s="85"/>
      <c r="O2" s="85"/>
      <c r="P2" s="85"/>
      <c r="Q2" s="85"/>
      <c r="R2" s="85"/>
      <c r="S2" s="54"/>
      <c r="T2" s="54"/>
      <c r="U2" s="119"/>
      <c r="V2" s="58"/>
      <c r="W2" s="58"/>
      <c r="X2" s="58"/>
      <c r="Y2" s="58"/>
      <c r="Z2" s="58"/>
      <c r="AA2" s="4"/>
      <c r="AB2" s="4"/>
      <c r="AC2" s="4"/>
      <c r="AD2" s="4"/>
      <c r="AE2" s="4"/>
      <c r="AF2" s="4"/>
      <c r="AY2" s="65"/>
      <c r="BL2" s="56"/>
    </row>
    <row r="3" spans="1:64" s="5" customFormat="1" ht="25.5">
      <c r="A3" s="184" t="s">
        <v>28</v>
      </c>
      <c r="B3" s="184"/>
      <c r="C3" s="184"/>
      <c r="D3" s="184"/>
      <c r="E3" s="184"/>
      <c r="F3" s="184"/>
      <c r="G3" s="85"/>
      <c r="H3" s="54"/>
      <c r="I3" s="54"/>
      <c r="J3" s="85"/>
      <c r="K3" s="85"/>
      <c r="U3" s="120"/>
      <c r="AE3" s="26" t="s">
        <v>25</v>
      </c>
      <c r="AF3" s="26"/>
      <c r="AG3" s="26"/>
      <c r="AH3" s="26"/>
      <c r="AI3" s="26"/>
      <c r="AJ3" s="26"/>
      <c r="AK3" s="26"/>
      <c r="AL3" s="26"/>
      <c r="AM3" s="26"/>
      <c r="AN3" s="26"/>
      <c r="AO3" s="59"/>
      <c r="AP3" s="59"/>
      <c r="AQ3" s="59"/>
      <c r="AR3" s="26"/>
      <c r="AS3" s="26"/>
      <c r="AT3" s="26"/>
      <c r="AU3" s="26"/>
      <c r="AY3" s="65"/>
      <c r="BL3" s="56"/>
    </row>
    <row r="4" spans="1:64" s="5" customFormat="1" ht="25.5">
      <c r="A4" s="6"/>
      <c r="B4" s="7"/>
      <c r="C4" s="7"/>
      <c r="D4" s="54"/>
      <c r="E4" s="54"/>
      <c r="F4" s="85"/>
      <c r="G4" s="85"/>
      <c r="H4" s="54"/>
      <c r="I4" s="54"/>
      <c r="J4" s="85"/>
      <c r="K4" s="85"/>
      <c r="U4" s="120"/>
      <c r="AE4" s="54"/>
      <c r="AF4" s="54"/>
      <c r="AG4" s="89" t="s">
        <v>174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85"/>
      <c r="AT4" s="85"/>
      <c r="AU4" s="85"/>
      <c r="AY4" s="65"/>
      <c r="BL4" s="56"/>
    </row>
    <row r="5" spans="1:64" s="5" customFormat="1" ht="18.75">
      <c r="A5" s="187" t="s">
        <v>90</v>
      </c>
      <c r="B5" s="187"/>
      <c r="C5" s="187"/>
      <c r="D5" s="187"/>
      <c r="E5" s="187"/>
      <c r="F5" s="187"/>
      <c r="G5" s="85"/>
      <c r="H5" s="54"/>
      <c r="I5" s="54"/>
      <c r="J5" s="85"/>
      <c r="K5" s="85"/>
      <c r="L5" s="54"/>
      <c r="M5" s="54"/>
      <c r="N5" s="85"/>
      <c r="O5" s="85"/>
      <c r="P5" s="85"/>
      <c r="Q5" s="85"/>
      <c r="R5" s="85"/>
      <c r="S5" s="9"/>
      <c r="T5" s="9"/>
      <c r="U5" s="127"/>
      <c r="V5" s="60"/>
      <c r="W5" s="60"/>
      <c r="X5" s="60"/>
      <c r="Y5" s="60"/>
      <c r="Z5" s="60"/>
      <c r="AA5" s="9"/>
      <c r="AB5" s="9"/>
      <c r="AC5" s="9"/>
      <c r="AD5" s="9"/>
      <c r="AE5" s="9"/>
      <c r="AF5" s="9"/>
      <c r="AY5" s="65"/>
      <c r="BL5" s="56"/>
    </row>
    <row r="6" spans="1:64" s="5" customFormat="1" ht="18.75">
      <c r="A6" s="86"/>
      <c r="B6" s="86"/>
      <c r="C6" s="86"/>
      <c r="D6" s="86"/>
      <c r="E6" s="86"/>
      <c r="F6" s="86"/>
      <c r="G6" s="85"/>
      <c r="H6" s="54"/>
      <c r="I6" s="54"/>
      <c r="J6" s="85"/>
      <c r="K6" s="85"/>
      <c r="L6" s="54"/>
      <c r="M6" s="54"/>
      <c r="N6" s="85"/>
      <c r="O6" s="85"/>
      <c r="P6" s="85"/>
      <c r="Q6" s="85"/>
      <c r="R6" s="85"/>
      <c r="S6" s="9"/>
      <c r="T6" s="9"/>
      <c r="U6" s="127"/>
      <c r="V6" s="60"/>
      <c r="W6" s="60"/>
      <c r="X6" s="60"/>
      <c r="Y6" s="60"/>
      <c r="Z6" s="60"/>
      <c r="AA6" s="9"/>
      <c r="AB6" s="9"/>
      <c r="AC6" s="9"/>
      <c r="AD6" s="9"/>
      <c r="AE6" s="9"/>
      <c r="AF6" s="9"/>
      <c r="AY6" s="65"/>
      <c r="BL6" s="56"/>
    </row>
    <row r="7" spans="1:64" s="13" customFormat="1" ht="15" customHeight="1">
      <c r="A7" s="189" t="s">
        <v>3</v>
      </c>
      <c r="B7" s="190"/>
      <c r="C7" s="190"/>
      <c r="D7" s="10">
        <v>8</v>
      </c>
      <c r="E7" s="191" t="s">
        <v>4</v>
      </c>
      <c r="F7" s="87">
        <v>4</v>
      </c>
      <c r="G7" s="87">
        <v>4</v>
      </c>
      <c r="H7" s="10">
        <v>8</v>
      </c>
      <c r="I7" s="193" t="s">
        <v>9</v>
      </c>
      <c r="J7" s="87">
        <v>4</v>
      </c>
      <c r="K7" s="87">
        <v>4</v>
      </c>
      <c r="L7" s="10">
        <v>6</v>
      </c>
      <c r="M7" s="193" t="s">
        <v>5</v>
      </c>
      <c r="N7" s="87">
        <v>3</v>
      </c>
      <c r="O7" s="87">
        <v>3</v>
      </c>
      <c r="P7" s="27">
        <v>3</v>
      </c>
      <c r="Q7" s="193" t="s">
        <v>5</v>
      </c>
      <c r="R7" s="87">
        <v>3</v>
      </c>
      <c r="S7" s="10">
        <v>2</v>
      </c>
      <c r="T7" s="180" t="s">
        <v>6</v>
      </c>
      <c r="U7" s="121">
        <v>2</v>
      </c>
      <c r="V7" s="61">
        <v>2</v>
      </c>
      <c r="W7" s="64">
        <v>2</v>
      </c>
      <c r="X7" s="180" t="s">
        <v>10</v>
      </c>
      <c r="Y7" s="61">
        <v>2</v>
      </c>
      <c r="Z7" s="61">
        <v>2</v>
      </c>
      <c r="AA7" s="11">
        <v>1</v>
      </c>
      <c r="AB7" s="180" t="s">
        <v>7</v>
      </c>
      <c r="AC7" s="48">
        <v>1</v>
      </c>
      <c r="AD7" s="50">
        <v>30</v>
      </c>
      <c r="AE7" s="183" t="s">
        <v>8</v>
      </c>
      <c r="AF7" s="22"/>
      <c r="AG7" s="10">
        <v>8</v>
      </c>
      <c r="AH7" s="191" t="s">
        <v>4</v>
      </c>
      <c r="AI7" s="87">
        <v>4</v>
      </c>
      <c r="AJ7" s="87">
        <v>4</v>
      </c>
      <c r="AK7" s="10">
        <v>8</v>
      </c>
      <c r="AL7" s="193" t="s">
        <v>9</v>
      </c>
      <c r="AM7" s="87">
        <v>4</v>
      </c>
      <c r="AN7" s="87">
        <v>4</v>
      </c>
      <c r="AO7" s="10">
        <v>6</v>
      </c>
      <c r="AP7" s="193" t="s">
        <v>5</v>
      </c>
      <c r="AQ7" s="87">
        <v>3</v>
      </c>
      <c r="AR7" s="87">
        <v>3</v>
      </c>
      <c r="AS7" s="27">
        <v>3</v>
      </c>
      <c r="AT7" s="193" t="s">
        <v>5</v>
      </c>
      <c r="AU7" s="87">
        <v>3</v>
      </c>
      <c r="AV7" s="10">
        <v>2</v>
      </c>
      <c r="AW7" s="180" t="s">
        <v>6</v>
      </c>
      <c r="AX7" s="87">
        <v>2</v>
      </c>
      <c r="AY7" s="61">
        <v>2</v>
      </c>
      <c r="AZ7" s="64">
        <v>2</v>
      </c>
      <c r="BA7" s="180" t="s">
        <v>10</v>
      </c>
      <c r="BB7" s="61">
        <v>2</v>
      </c>
      <c r="BC7" s="61">
        <v>2</v>
      </c>
      <c r="BD7" s="11">
        <v>1</v>
      </c>
      <c r="BE7" s="180" t="s">
        <v>7</v>
      </c>
      <c r="BF7" s="48">
        <v>1</v>
      </c>
      <c r="BG7" s="50">
        <v>30</v>
      </c>
      <c r="BH7" s="183" t="s">
        <v>8</v>
      </c>
      <c r="BI7" s="77"/>
      <c r="BJ7" s="211" t="s">
        <v>170</v>
      </c>
      <c r="BK7" s="195" t="s">
        <v>88</v>
      </c>
      <c r="BL7" s="195" t="s">
        <v>89</v>
      </c>
    </row>
    <row r="8" spans="1:64" s="16" customFormat="1" ht="60" customHeight="1">
      <c r="A8" s="14" t="s">
        <v>14</v>
      </c>
      <c r="B8" s="14" t="s">
        <v>15</v>
      </c>
      <c r="C8" s="14" t="s">
        <v>80</v>
      </c>
      <c r="D8" s="84" t="s">
        <v>16</v>
      </c>
      <c r="E8" s="192"/>
      <c r="F8" s="15" t="s">
        <v>145</v>
      </c>
      <c r="G8" s="15" t="s">
        <v>146</v>
      </c>
      <c r="H8" s="84" t="s">
        <v>21</v>
      </c>
      <c r="I8" s="194"/>
      <c r="J8" s="15" t="s">
        <v>147</v>
      </c>
      <c r="K8" s="15" t="s">
        <v>148</v>
      </c>
      <c r="L8" s="84" t="s">
        <v>17</v>
      </c>
      <c r="M8" s="194"/>
      <c r="N8" s="15" t="s">
        <v>149</v>
      </c>
      <c r="O8" s="15" t="s">
        <v>150</v>
      </c>
      <c r="P8" s="84" t="s">
        <v>22</v>
      </c>
      <c r="Q8" s="194"/>
      <c r="R8" s="15" t="s">
        <v>151</v>
      </c>
      <c r="S8" s="84" t="s">
        <v>18</v>
      </c>
      <c r="T8" s="180"/>
      <c r="U8" s="122" t="s">
        <v>152</v>
      </c>
      <c r="V8" s="62" t="s">
        <v>153</v>
      </c>
      <c r="W8" s="84" t="s">
        <v>23</v>
      </c>
      <c r="X8" s="180"/>
      <c r="Y8" s="62" t="s">
        <v>154</v>
      </c>
      <c r="Z8" s="62" t="s">
        <v>155</v>
      </c>
      <c r="AA8" s="84" t="s">
        <v>19</v>
      </c>
      <c r="AB8" s="180"/>
      <c r="AC8" s="49" t="s">
        <v>156</v>
      </c>
      <c r="AD8" s="28" t="s">
        <v>20</v>
      </c>
      <c r="AE8" s="183"/>
      <c r="AF8" s="23"/>
      <c r="AG8" s="84" t="s">
        <v>16</v>
      </c>
      <c r="AH8" s="192"/>
      <c r="AI8" s="15" t="s">
        <v>157</v>
      </c>
      <c r="AJ8" s="15" t="s">
        <v>158</v>
      </c>
      <c r="AK8" s="84" t="s">
        <v>21</v>
      </c>
      <c r="AL8" s="194"/>
      <c r="AM8" s="15" t="s">
        <v>159</v>
      </c>
      <c r="AN8" s="15" t="s">
        <v>160</v>
      </c>
      <c r="AO8" s="84" t="s">
        <v>17</v>
      </c>
      <c r="AP8" s="194"/>
      <c r="AQ8" s="15" t="s">
        <v>161</v>
      </c>
      <c r="AR8" s="15" t="s">
        <v>162</v>
      </c>
      <c r="AS8" s="84" t="s">
        <v>22</v>
      </c>
      <c r="AT8" s="194"/>
      <c r="AU8" s="15" t="s">
        <v>163</v>
      </c>
      <c r="AV8" s="84" t="s">
        <v>18</v>
      </c>
      <c r="AW8" s="180"/>
      <c r="AX8" s="15" t="s">
        <v>164</v>
      </c>
      <c r="AY8" s="62" t="s">
        <v>165</v>
      </c>
      <c r="AZ8" s="84" t="s">
        <v>23</v>
      </c>
      <c r="BA8" s="180"/>
      <c r="BB8" s="62" t="s">
        <v>166</v>
      </c>
      <c r="BC8" s="62" t="s">
        <v>167</v>
      </c>
      <c r="BD8" s="84" t="s">
        <v>19</v>
      </c>
      <c r="BE8" s="180"/>
      <c r="BF8" s="49" t="s">
        <v>168</v>
      </c>
      <c r="BG8" s="28" t="s">
        <v>169</v>
      </c>
      <c r="BH8" s="183"/>
      <c r="BI8" s="30"/>
      <c r="BJ8" s="212"/>
      <c r="BK8" s="196"/>
      <c r="BL8" s="196"/>
    </row>
    <row r="9" spans="1:64" ht="50.1" customHeight="1">
      <c r="A9" s="35">
        <v>1</v>
      </c>
      <c r="B9" s="55">
        <v>123013951</v>
      </c>
      <c r="C9" s="55" t="s">
        <v>91</v>
      </c>
      <c r="D9" s="33">
        <f t="shared" ref="D9:D25" si="0">(F9+G9)/2</f>
        <v>11.835000000000001</v>
      </c>
      <c r="E9" s="66">
        <f t="shared" ref="E9:E25" si="1">IF(VALUE(D9)&gt;=10,8,SUM((IF(VALUE(F9)&gt;=10,4,0)),(IF(VALUE(G9)&gt;=10,4,0))))</f>
        <v>8</v>
      </c>
      <c r="F9" s="47">
        <v>12</v>
      </c>
      <c r="G9" s="47">
        <v>11.67</v>
      </c>
      <c r="H9" s="33">
        <f t="shared" ref="H9:H25" si="2">(J9+K9)/2</f>
        <v>5.335</v>
      </c>
      <c r="I9" s="67">
        <f t="shared" ref="I9:I25" si="3">IF(VALUE(H9)&gt;=10,8,SUM((IF(VALUE(J9)&gt;=10,4,0)),(IF(VALUE(K9)&gt;=10,4,0))))</f>
        <v>0</v>
      </c>
      <c r="J9" s="47">
        <v>7.67</v>
      </c>
      <c r="K9" s="47">
        <v>3</v>
      </c>
      <c r="L9" s="33">
        <f t="shared" ref="L9:L25" si="4">(N9+O9)/2</f>
        <v>8.9149999999999991</v>
      </c>
      <c r="M9" s="66">
        <f t="shared" ref="M9:M25" si="5">IF(VALUE(L9)&gt;=10,6,SUM((IF(VALUE(N9)&gt;=10,3,0)),(IF(VALUE(O9)&gt;=10,3,0))))</f>
        <v>3</v>
      </c>
      <c r="N9" s="47">
        <v>11.83</v>
      </c>
      <c r="O9" s="47">
        <v>6</v>
      </c>
      <c r="P9" s="51">
        <f t="shared" ref="P9:P25" si="6">R9</f>
        <v>12.5</v>
      </c>
      <c r="Q9" s="57">
        <f t="shared" ref="Q9:Q25" si="7">IF(VALUE(P9)&gt;=10,3,0)</f>
        <v>3</v>
      </c>
      <c r="R9" s="47">
        <v>12.5</v>
      </c>
      <c r="S9" s="33">
        <f t="shared" ref="S9:S25" si="8">V9</f>
        <v>11</v>
      </c>
      <c r="T9" s="66">
        <f t="shared" ref="T9:T25" si="9">IF(VALUE(S9)&gt;=10,2,SUM((IF(VALUE(U9)&gt;=10,2,0)),(IF(VALUE(V9)&gt;=10,2,0))))</f>
        <v>2</v>
      </c>
      <c r="U9" s="128">
        <v>0</v>
      </c>
      <c r="V9" s="47">
        <v>11</v>
      </c>
      <c r="W9" s="51">
        <f t="shared" ref="W9:W25" si="10">Z9</f>
        <v>7.5</v>
      </c>
      <c r="X9" s="57">
        <f t="shared" ref="X9:X25" si="11">IF(VALUE(W9)&gt;=10,2,SUM((IF(VALUE(Y9)&gt;=10,2,0)),(IF(VALUE(Z9)&gt;=10,2,0))))</f>
        <v>0</v>
      </c>
      <c r="Y9" s="63">
        <v>0</v>
      </c>
      <c r="Z9" s="47">
        <v>7.5</v>
      </c>
      <c r="AA9" s="33">
        <f t="shared" ref="AA9:AA25" si="12">AC9</f>
        <v>11</v>
      </c>
      <c r="AB9" s="67">
        <f t="shared" ref="AB9:AB25" si="13">IF(VALUE(AC9)&gt;=10,1,0)</f>
        <v>1</v>
      </c>
      <c r="AC9" s="47">
        <v>11</v>
      </c>
      <c r="AD9" s="51">
        <f t="shared" ref="AD9:AD25" si="14">((D9*8)+(H9*8)+(L9*6)+(P9*3)+(S9*2)+(W9*2)+(AA9*1))/30</f>
        <v>9.2116666666666678</v>
      </c>
      <c r="AE9" s="66">
        <f t="shared" ref="AE9:AE25" si="15">IF(AD9&gt;=10,30,SUM(E9+I9+M9+Q9+T9+X9+AB9))</f>
        <v>17</v>
      </c>
      <c r="AF9" s="30"/>
      <c r="AG9" s="33">
        <f t="shared" ref="AG9:AG25" si="16">(AI9+AJ9)/2</f>
        <v>10.33</v>
      </c>
      <c r="AH9" s="66">
        <f t="shared" ref="AH9:AH25" si="17">IF(VALUE(AG9)&gt;=10,8,SUM((IF(VALUE(AI9)&gt;=10,4,0)),(IF(VALUE(AJ9)&gt;=10,4,0))))</f>
        <v>8</v>
      </c>
      <c r="AI9" s="47">
        <v>11.33</v>
      </c>
      <c r="AJ9" s="47">
        <v>9.33</v>
      </c>
      <c r="AK9" s="33">
        <f t="shared" ref="AK9:AK25" si="18">(AM9+AN9)/2</f>
        <v>9.9149999999999991</v>
      </c>
      <c r="AL9" s="67">
        <f t="shared" ref="AL9:AL25" si="19">IF(VALUE(AK9)&gt;=10,8,SUM((IF(VALUE(AM9)&gt;=10,4,0)),(IF(VALUE(AN9)&gt;=10,4,0))))</f>
        <v>4</v>
      </c>
      <c r="AM9" s="47">
        <v>8</v>
      </c>
      <c r="AN9" s="47">
        <v>11.83</v>
      </c>
      <c r="AO9" s="33">
        <f t="shared" ref="AO9:AO25" si="20">(AQ9+AR9)/2</f>
        <v>8.5</v>
      </c>
      <c r="AP9" s="66">
        <f t="shared" ref="AP9:AP25" si="21">IF(VALUE(AO9)&gt;=10,6,SUM((IF(VALUE(AQ9)&gt;=10,3,0)),(IF(VALUE(AR9)&gt;=10,3,0))))</f>
        <v>3</v>
      </c>
      <c r="AQ9" s="47">
        <v>6.5</v>
      </c>
      <c r="AR9" s="47">
        <v>10.5</v>
      </c>
      <c r="AS9" s="51">
        <f t="shared" ref="AS9:AS25" si="22">AU9</f>
        <v>12.5</v>
      </c>
      <c r="AT9" s="57">
        <f t="shared" ref="AT9:AT25" si="23">IF(VALUE(AS9)&gt;=10,3,0)</f>
        <v>3</v>
      </c>
      <c r="AU9" s="47">
        <v>12.5</v>
      </c>
      <c r="AV9" s="33">
        <f t="shared" ref="AV9:AV25" si="24">AX9</f>
        <v>8</v>
      </c>
      <c r="AW9" s="66">
        <f t="shared" ref="AW9:AW25" si="25">IF(VALUE(AV9)&gt;=10,2,SUM((IF(VALUE(AX9)&gt;=10,2,0)),(IF(VALUE(AY9)&gt;=10,2,0))))</f>
        <v>0</v>
      </c>
      <c r="AX9" s="47">
        <v>8</v>
      </c>
      <c r="AY9" s="63">
        <v>0</v>
      </c>
      <c r="AZ9" s="51">
        <f t="shared" ref="AZ9:AZ25" si="26">BB9</f>
        <v>4</v>
      </c>
      <c r="BA9" s="57">
        <f t="shared" ref="BA9:BA25" si="27">IF(VALUE(AZ9)&gt;=10,2,SUM((IF(VALUE(BB9)&gt;=10,2,0)),(IF(VALUE(BC9)&gt;=10,2,0))))</f>
        <v>0</v>
      </c>
      <c r="BB9" s="47">
        <v>4</v>
      </c>
      <c r="BC9" s="63">
        <v>0</v>
      </c>
      <c r="BD9" s="33">
        <f t="shared" ref="BD9:BD25" si="28">BF9</f>
        <v>11</v>
      </c>
      <c r="BE9" s="67">
        <f t="shared" ref="BE9:BE25" si="29">IF(VALUE(BF9)&gt;=10,1,0)</f>
        <v>1</v>
      </c>
      <c r="BF9" s="47">
        <v>11</v>
      </c>
      <c r="BG9" s="51">
        <f t="shared" ref="BG9:BG25" si="30">((AG9*8)+(AK9*8)+(AO9*6)+(AS9*3)+(AV9*2)+(AZ9*2)+(BD9*1))/30</f>
        <v>9.5153333333333325</v>
      </c>
      <c r="BH9" s="66">
        <f t="shared" ref="BH9:BH25" si="31">IF(BG9&gt;=10,30,SUM(AH9+AL9+AP9+AT9+AW9+BA9+BE9))</f>
        <v>19</v>
      </c>
      <c r="BI9" s="74"/>
      <c r="BJ9" s="78">
        <f t="shared" ref="BJ9:BJ25" si="32">(AD9+BG9)/2</f>
        <v>9.3635000000000002</v>
      </c>
      <c r="BK9" s="34" t="str">
        <f t="shared" ref="BK9:BK25" si="33">IF(BJ9&gt;=10,"Admis/ Sess 1","Rattrapge")</f>
        <v>Rattrapge</v>
      </c>
      <c r="BL9" s="68">
        <f t="shared" ref="BL9:BL25" si="34">AE9+BH9</f>
        <v>36</v>
      </c>
    </row>
    <row r="10" spans="1:64" ht="50.1" customHeight="1">
      <c r="A10" s="35">
        <v>2</v>
      </c>
      <c r="B10" s="55">
        <v>1333005191</v>
      </c>
      <c r="C10" s="55" t="s">
        <v>96</v>
      </c>
      <c r="D10" s="33">
        <f t="shared" si="0"/>
        <v>10.335000000000001</v>
      </c>
      <c r="E10" s="66">
        <f t="shared" si="1"/>
        <v>8</v>
      </c>
      <c r="F10" s="47">
        <v>10.67</v>
      </c>
      <c r="G10" s="47">
        <v>10</v>
      </c>
      <c r="H10" s="33">
        <f t="shared" si="2"/>
        <v>4.75</v>
      </c>
      <c r="I10" s="67">
        <f t="shared" si="3"/>
        <v>0</v>
      </c>
      <c r="J10" s="47">
        <v>7.5</v>
      </c>
      <c r="K10" s="47">
        <v>2</v>
      </c>
      <c r="L10" s="33">
        <f t="shared" si="4"/>
        <v>10</v>
      </c>
      <c r="M10" s="66">
        <f t="shared" si="5"/>
        <v>6</v>
      </c>
      <c r="N10" s="47">
        <v>10</v>
      </c>
      <c r="O10" s="47">
        <v>10</v>
      </c>
      <c r="P10" s="51">
        <f t="shared" si="6"/>
        <v>12.5</v>
      </c>
      <c r="Q10" s="57">
        <f t="shared" si="7"/>
        <v>3</v>
      </c>
      <c r="R10" s="47">
        <v>12.5</v>
      </c>
      <c r="S10" s="33">
        <f t="shared" si="8"/>
        <v>7</v>
      </c>
      <c r="T10" s="66">
        <f t="shared" si="9"/>
        <v>0</v>
      </c>
      <c r="U10" s="128">
        <v>0</v>
      </c>
      <c r="V10" s="47">
        <v>7</v>
      </c>
      <c r="W10" s="51">
        <f t="shared" si="10"/>
        <v>11</v>
      </c>
      <c r="X10" s="57">
        <f t="shared" si="11"/>
        <v>2</v>
      </c>
      <c r="Y10" s="63">
        <v>0</v>
      </c>
      <c r="Z10" s="47">
        <v>11</v>
      </c>
      <c r="AA10" s="33">
        <f t="shared" si="12"/>
        <v>12</v>
      </c>
      <c r="AB10" s="67">
        <f t="shared" si="13"/>
        <v>1</v>
      </c>
      <c r="AC10" s="47">
        <v>12</v>
      </c>
      <c r="AD10" s="51">
        <f t="shared" si="14"/>
        <v>8.8726666666666674</v>
      </c>
      <c r="AE10" s="66">
        <f t="shared" si="15"/>
        <v>20</v>
      </c>
      <c r="AF10" s="30"/>
      <c r="AG10" s="33">
        <f t="shared" si="16"/>
        <v>9.6649999999999991</v>
      </c>
      <c r="AH10" s="66">
        <f t="shared" si="17"/>
        <v>4</v>
      </c>
      <c r="AI10" s="47">
        <v>11.33</v>
      </c>
      <c r="AJ10" s="47">
        <v>8</v>
      </c>
      <c r="AK10" s="33">
        <f t="shared" si="18"/>
        <v>4.5</v>
      </c>
      <c r="AL10" s="67">
        <f t="shared" si="19"/>
        <v>0</v>
      </c>
      <c r="AM10" s="47">
        <v>1</v>
      </c>
      <c r="AN10" s="47">
        <v>8</v>
      </c>
      <c r="AO10" s="33">
        <f t="shared" si="20"/>
        <v>7.5</v>
      </c>
      <c r="AP10" s="66">
        <f t="shared" si="21"/>
        <v>0</v>
      </c>
      <c r="AQ10" s="47">
        <v>7.5</v>
      </c>
      <c r="AR10" s="47">
        <v>7.5</v>
      </c>
      <c r="AS10" s="51">
        <f t="shared" si="22"/>
        <v>10.39</v>
      </c>
      <c r="AT10" s="57">
        <f t="shared" si="23"/>
        <v>3</v>
      </c>
      <c r="AU10" s="47">
        <v>10.39</v>
      </c>
      <c r="AV10" s="33">
        <f t="shared" si="24"/>
        <v>8</v>
      </c>
      <c r="AW10" s="66">
        <f t="shared" si="25"/>
        <v>0</v>
      </c>
      <c r="AX10" s="47">
        <v>8</v>
      </c>
      <c r="AY10" s="63">
        <v>0</v>
      </c>
      <c r="AZ10" s="51">
        <f t="shared" si="26"/>
        <v>5</v>
      </c>
      <c r="BA10" s="57">
        <f t="shared" si="27"/>
        <v>0</v>
      </c>
      <c r="BB10" s="47">
        <v>5</v>
      </c>
      <c r="BC10" s="63">
        <v>0</v>
      </c>
      <c r="BD10" s="33">
        <f t="shared" si="28"/>
        <v>14</v>
      </c>
      <c r="BE10" s="67">
        <f t="shared" si="29"/>
        <v>1</v>
      </c>
      <c r="BF10" s="47">
        <v>14</v>
      </c>
      <c r="BG10" s="51">
        <f t="shared" si="30"/>
        <v>7.6496666666666666</v>
      </c>
      <c r="BH10" s="66">
        <f t="shared" si="31"/>
        <v>8</v>
      </c>
      <c r="BI10" s="74"/>
      <c r="BJ10" s="78">
        <f t="shared" si="32"/>
        <v>8.2611666666666679</v>
      </c>
      <c r="BK10" s="34" t="str">
        <f t="shared" si="33"/>
        <v>Rattrapge</v>
      </c>
      <c r="BL10" s="68">
        <f t="shared" si="34"/>
        <v>28</v>
      </c>
    </row>
    <row r="11" spans="1:64" ht="50.1" customHeight="1">
      <c r="A11" s="35">
        <v>3</v>
      </c>
      <c r="B11" s="55">
        <v>1333012596</v>
      </c>
      <c r="C11" s="55" t="s">
        <v>99</v>
      </c>
      <c r="D11" s="33">
        <f t="shared" si="0"/>
        <v>8.92</v>
      </c>
      <c r="E11" s="66">
        <f t="shared" si="1"/>
        <v>4</v>
      </c>
      <c r="F11" s="47">
        <v>12.17</v>
      </c>
      <c r="G11" s="47">
        <v>5.67</v>
      </c>
      <c r="H11" s="33">
        <f t="shared" si="2"/>
        <v>4.835</v>
      </c>
      <c r="I11" s="67">
        <f t="shared" si="3"/>
        <v>0</v>
      </c>
      <c r="J11" s="47">
        <v>8.67</v>
      </c>
      <c r="K11" s="47">
        <v>1</v>
      </c>
      <c r="L11" s="33">
        <f t="shared" si="4"/>
        <v>8.0850000000000009</v>
      </c>
      <c r="M11" s="66">
        <f t="shared" si="5"/>
        <v>0</v>
      </c>
      <c r="N11" s="47">
        <v>7.67</v>
      </c>
      <c r="O11" s="47">
        <v>8.5</v>
      </c>
      <c r="P11" s="51">
        <f t="shared" si="6"/>
        <v>10</v>
      </c>
      <c r="Q11" s="57">
        <f t="shared" si="7"/>
        <v>3</v>
      </c>
      <c r="R11" s="47">
        <v>10</v>
      </c>
      <c r="S11" s="33">
        <f t="shared" si="8"/>
        <v>7.5</v>
      </c>
      <c r="T11" s="66">
        <f t="shared" si="9"/>
        <v>0</v>
      </c>
      <c r="U11" s="128">
        <v>0</v>
      </c>
      <c r="V11" s="47">
        <v>7.5</v>
      </c>
      <c r="W11" s="51">
        <f t="shared" si="10"/>
        <v>12</v>
      </c>
      <c r="X11" s="57">
        <f t="shared" si="11"/>
        <v>2</v>
      </c>
      <c r="Y11" s="63">
        <v>0</v>
      </c>
      <c r="Z11" s="47">
        <v>12</v>
      </c>
      <c r="AA11" s="33">
        <f t="shared" si="12"/>
        <v>12</v>
      </c>
      <c r="AB11" s="67">
        <f t="shared" si="13"/>
        <v>1</v>
      </c>
      <c r="AC11" s="47">
        <v>12</v>
      </c>
      <c r="AD11" s="51">
        <f t="shared" si="14"/>
        <v>7.9850000000000003</v>
      </c>
      <c r="AE11" s="66">
        <f t="shared" si="15"/>
        <v>10</v>
      </c>
      <c r="AF11" s="30"/>
      <c r="AG11" s="33">
        <f t="shared" si="16"/>
        <v>9</v>
      </c>
      <c r="AH11" s="66">
        <f t="shared" si="17"/>
        <v>4</v>
      </c>
      <c r="AI11" s="47">
        <v>11.33</v>
      </c>
      <c r="AJ11" s="47">
        <v>6.67</v>
      </c>
      <c r="AK11" s="33">
        <f t="shared" si="18"/>
        <v>10.835000000000001</v>
      </c>
      <c r="AL11" s="67">
        <f t="shared" si="19"/>
        <v>8</v>
      </c>
      <c r="AM11" s="47">
        <v>9</v>
      </c>
      <c r="AN11" s="47">
        <v>12.67</v>
      </c>
      <c r="AO11" s="33">
        <f t="shared" si="20"/>
        <v>9.6649999999999991</v>
      </c>
      <c r="AP11" s="66">
        <f t="shared" si="21"/>
        <v>3</v>
      </c>
      <c r="AQ11" s="47">
        <v>12.33</v>
      </c>
      <c r="AR11" s="47">
        <v>7</v>
      </c>
      <c r="AS11" s="51">
        <f t="shared" si="22"/>
        <v>5.01</v>
      </c>
      <c r="AT11" s="57">
        <f t="shared" si="23"/>
        <v>0</v>
      </c>
      <c r="AU11" s="47">
        <v>5.01</v>
      </c>
      <c r="AV11" s="33">
        <f t="shared" si="24"/>
        <v>7</v>
      </c>
      <c r="AW11" s="66">
        <f t="shared" si="25"/>
        <v>0</v>
      </c>
      <c r="AX11" s="47">
        <v>7</v>
      </c>
      <c r="AY11" s="63">
        <v>0</v>
      </c>
      <c r="AZ11" s="51">
        <f t="shared" si="26"/>
        <v>2</v>
      </c>
      <c r="BA11" s="57">
        <f t="shared" si="27"/>
        <v>0</v>
      </c>
      <c r="BB11" s="47">
        <v>2</v>
      </c>
      <c r="BC11" s="63">
        <v>0</v>
      </c>
      <c r="BD11" s="33">
        <f t="shared" si="28"/>
        <v>15</v>
      </c>
      <c r="BE11" s="67">
        <f t="shared" si="29"/>
        <v>1</v>
      </c>
      <c r="BF11" s="47">
        <v>15</v>
      </c>
      <c r="BG11" s="51">
        <f t="shared" si="30"/>
        <v>8.8233333333333341</v>
      </c>
      <c r="BH11" s="66">
        <f t="shared" si="31"/>
        <v>16</v>
      </c>
      <c r="BI11" s="74"/>
      <c r="BJ11" s="78">
        <f t="shared" si="32"/>
        <v>8.4041666666666668</v>
      </c>
      <c r="BK11" s="34" t="str">
        <f t="shared" si="33"/>
        <v>Rattrapge</v>
      </c>
      <c r="BL11" s="68">
        <f t="shared" si="34"/>
        <v>26</v>
      </c>
    </row>
    <row r="12" spans="1:64" ht="50.1" customHeight="1">
      <c r="A12" s="35">
        <v>4</v>
      </c>
      <c r="B12" s="55">
        <v>1333013984</v>
      </c>
      <c r="C12" s="55" t="s">
        <v>103</v>
      </c>
      <c r="D12" s="33">
        <f t="shared" si="0"/>
        <v>10.835000000000001</v>
      </c>
      <c r="E12" s="66">
        <f t="shared" si="1"/>
        <v>8</v>
      </c>
      <c r="F12" s="47">
        <v>11.67</v>
      </c>
      <c r="G12" s="47">
        <v>10</v>
      </c>
      <c r="H12" s="33">
        <f t="shared" si="2"/>
        <v>6.25</v>
      </c>
      <c r="I12" s="67">
        <f t="shared" si="3"/>
        <v>0</v>
      </c>
      <c r="J12" s="47">
        <v>8.5</v>
      </c>
      <c r="K12" s="47">
        <v>4</v>
      </c>
      <c r="L12" s="33">
        <f t="shared" si="4"/>
        <v>10.335000000000001</v>
      </c>
      <c r="M12" s="66">
        <f t="shared" si="5"/>
        <v>6</v>
      </c>
      <c r="N12" s="47">
        <v>10.67</v>
      </c>
      <c r="O12" s="47">
        <v>10</v>
      </c>
      <c r="P12" s="51">
        <f t="shared" si="6"/>
        <v>15.7</v>
      </c>
      <c r="Q12" s="57">
        <f t="shared" si="7"/>
        <v>3</v>
      </c>
      <c r="R12" s="47">
        <v>15.7</v>
      </c>
      <c r="S12" s="33">
        <f t="shared" si="8"/>
        <v>3</v>
      </c>
      <c r="T12" s="66">
        <f t="shared" si="9"/>
        <v>0</v>
      </c>
      <c r="U12" s="128">
        <v>0</v>
      </c>
      <c r="V12" s="47">
        <v>3</v>
      </c>
      <c r="W12" s="51">
        <f t="shared" si="10"/>
        <v>11</v>
      </c>
      <c r="X12" s="57">
        <f t="shared" si="11"/>
        <v>2</v>
      </c>
      <c r="Y12" s="63">
        <v>0</v>
      </c>
      <c r="Z12" s="47">
        <v>11</v>
      </c>
      <c r="AA12" s="33">
        <f t="shared" si="12"/>
        <v>10.5</v>
      </c>
      <c r="AB12" s="67">
        <f t="shared" si="13"/>
        <v>1</v>
      </c>
      <c r="AC12" s="47">
        <v>10.5</v>
      </c>
      <c r="AD12" s="51">
        <f t="shared" si="14"/>
        <v>9.4763333333333328</v>
      </c>
      <c r="AE12" s="66">
        <f t="shared" si="15"/>
        <v>20</v>
      </c>
      <c r="AF12" s="30"/>
      <c r="AG12" s="33">
        <f t="shared" si="16"/>
        <v>10.42</v>
      </c>
      <c r="AH12" s="66">
        <f t="shared" si="17"/>
        <v>8</v>
      </c>
      <c r="AI12" s="47">
        <v>11.17</v>
      </c>
      <c r="AJ12" s="47">
        <v>9.67</v>
      </c>
      <c r="AK12" s="33">
        <f t="shared" si="18"/>
        <v>7.335</v>
      </c>
      <c r="AL12" s="67">
        <f t="shared" si="19"/>
        <v>4</v>
      </c>
      <c r="AM12" s="47">
        <v>2</v>
      </c>
      <c r="AN12" s="47">
        <v>12.67</v>
      </c>
      <c r="AO12" s="33">
        <f t="shared" si="20"/>
        <v>11</v>
      </c>
      <c r="AP12" s="66">
        <f t="shared" si="21"/>
        <v>6</v>
      </c>
      <c r="AQ12" s="47">
        <v>11.5</v>
      </c>
      <c r="AR12" s="47">
        <v>10.5</v>
      </c>
      <c r="AS12" s="51">
        <f t="shared" si="22"/>
        <v>8.51</v>
      </c>
      <c r="AT12" s="57">
        <f t="shared" si="23"/>
        <v>0</v>
      </c>
      <c r="AU12" s="47">
        <v>8.51</v>
      </c>
      <c r="AV12" s="33">
        <f t="shared" si="24"/>
        <v>11</v>
      </c>
      <c r="AW12" s="66">
        <f t="shared" si="25"/>
        <v>2</v>
      </c>
      <c r="AX12" s="47">
        <v>11</v>
      </c>
      <c r="AY12" s="63">
        <v>0</v>
      </c>
      <c r="AZ12" s="51">
        <f t="shared" si="26"/>
        <v>2</v>
      </c>
      <c r="BA12" s="57">
        <f t="shared" si="27"/>
        <v>0</v>
      </c>
      <c r="BB12" s="47">
        <v>2</v>
      </c>
      <c r="BC12" s="63">
        <v>0</v>
      </c>
      <c r="BD12" s="33">
        <f t="shared" si="28"/>
        <v>12</v>
      </c>
      <c r="BE12" s="67">
        <f t="shared" si="29"/>
        <v>1</v>
      </c>
      <c r="BF12" s="47">
        <v>12</v>
      </c>
      <c r="BG12" s="51">
        <f t="shared" si="30"/>
        <v>9.0523333333333333</v>
      </c>
      <c r="BH12" s="66">
        <f t="shared" si="31"/>
        <v>21</v>
      </c>
      <c r="BI12" s="74"/>
      <c r="BJ12" s="78">
        <f t="shared" si="32"/>
        <v>9.2643333333333331</v>
      </c>
      <c r="BK12" s="34" t="str">
        <f t="shared" si="33"/>
        <v>Rattrapge</v>
      </c>
      <c r="BL12" s="68">
        <f t="shared" si="34"/>
        <v>41</v>
      </c>
    </row>
    <row r="13" spans="1:64" ht="50.1" customHeight="1">
      <c r="A13" s="35">
        <v>5</v>
      </c>
      <c r="B13" s="55">
        <v>1333005805</v>
      </c>
      <c r="C13" s="55" t="s">
        <v>107</v>
      </c>
      <c r="D13" s="33">
        <f t="shared" si="0"/>
        <v>12</v>
      </c>
      <c r="E13" s="66">
        <f t="shared" si="1"/>
        <v>8</v>
      </c>
      <c r="F13" s="47">
        <v>12.67</v>
      </c>
      <c r="G13" s="47">
        <v>11.33</v>
      </c>
      <c r="H13" s="33">
        <f t="shared" si="2"/>
        <v>6</v>
      </c>
      <c r="I13" s="67">
        <f t="shared" si="3"/>
        <v>0</v>
      </c>
      <c r="J13" s="47">
        <v>8</v>
      </c>
      <c r="K13" s="47">
        <v>4</v>
      </c>
      <c r="L13" s="33">
        <f t="shared" si="4"/>
        <v>10.5</v>
      </c>
      <c r="M13" s="66">
        <f t="shared" si="5"/>
        <v>6</v>
      </c>
      <c r="N13" s="47">
        <v>9.5</v>
      </c>
      <c r="O13" s="47">
        <v>11.5</v>
      </c>
      <c r="P13" s="51">
        <f t="shared" si="6"/>
        <v>13.94</v>
      </c>
      <c r="Q13" s="57">
        <f t="shared" si="7"/>
        <v>3</v>
      </c>
      <c r="R13" s="47">
        <v>13.94</v>
      </c>
      <c r="S13" s="33">
        <f t="shared" si="8"/>
        <v>6</v>
      </c>
      <c r="T13" s="66">
        <f t="shared" si="9"/>
        <v>0</v>
      </c>
      <c r="U13" s="128">
        <v>0</v>
      </c>
      <c r="V13" s="47">
        <v>6</v>
      </c>
      <c r="W13" s="51">
        <f t="shared" si="10"/>
        <v>12</v>
      </c>
      <c r="X13" s="57">
        <f t="shared" si="11"/>
        <v>2</v>
      </c>
      <c r="Y13" s="63">
        <v>0</v>
      </c>
      <c r="Z13" s="47">
        <v>12</v>
      </c>
      <c r="AA13" s="33">
        <f t="shared" si="12"/>
        <v>14</v>
      </c>
      <c r="AB13" s="67">
        <f t="shared" si="13"/>
        <v>1</v>
      </c>
      <c r="AC13" s="47">
        <v>14</v>
      </c>
      <c r="AD13" s="51">
        <f t="shared" si="14"/>
        <v>9.9606666666666666</v>
      </c>
      <c r="AE13" s="66">
        <f t="shared" si="15"/>
        <v>20</v>
      </c>
      <c r="AF13" s="30"/>
      <c r="AG13" s="33">
        <f t="shared" si="16"/>
        <v>10.58</v>
      </c>
      <c r="AH13" s="66">
        <f t="shared" si="17"/>
        <v>8</v>
      </c>
      <c r="AI13" s="47">
        <v>10.83</v>
      </c>
      <c r="AJ13" s="47">
        <v>10.33</v>
      </c>
      <c r="AK13" s="33">
        <f t="shared" si="18"/>
        <v>8</v>
      </c>
      <c r="AL13" s="67">
        <f t="shared" si="19"/>
        <v>4</v>
      </c>
      <c r="AM13" s="47">
        <v>10</v>
      </c>
      <c r="AN13" s="47">
        <v>6</v>
      </c>
      <c r="AO13" s="33">
        <f t="shared" si="20"/>
        <v>9.25</v>
      </c>
      <c r="AP13" s="66">
        <f t="shared" si="21"/>
        <v>3</v>
      </c>
      <c r="AQ13" s="47">
        <v>11.5</v>
      </c>
      <c r="AR13" s="47">
        <v>7</v>
      </c>
      <c r="AS13" s="51">
        <f t="shared" si="22"/>
        <v>9.01</v>
      </c>
      <c r="AT13" s="57">
        <f t="shared" si="23"/>
        <v>0</v>
      </c>
      <c r="AU13" s="47">
        <v>9.01</v>
      </c>
      <c r="AV13" s="33">
        <f t="shared" si="24"/>
        <v>10</v>
      </c>
      <c r="AW13" s="66">
        <f t="shared" si="25"/>
        <v>2</v>
      </c>
      <c r="AX13" s="47">
        <v>10</v>
      </c>
      <c r="AY13" s="63">
        <v>0</v>
      </c>
      <c r="AZ13" s="51">
        <f t="shared" si="26"/>
        <v>11</v>
      </c>
      <c r="BA13" s="57">
        <f t="shared" si="27"/>
        <v>2</v>
      </c>
      <c r="BB13" s="47">
        <v>11</v>
      </c>
      <c r="BC13" s="63">
        <v>0</v>
      </c>
      <c r="BD13" s="33">
        <f t="shared" si="28"/>
        <v>13.5</v>
      </c>
      <c r="BE13" s="67">
        <f t="shared" si="29"/>
        <v>1</v>
      </c>
      <c r="BF13" s="47">
        <v>13.5</v>
      </c>
      <c r="BG13" s="51">
        <f t="shared" si="30"/>
        <v>9.5556666666666654</v>
      </c>
      <c r="BH13" s="66">
        <f t="shared" si="31"/>
        <v>20</v>
      </c>
      <c r="BI13" s="74"/>
      <c r="BJ13" s="78">
        <f t="shared" si="32"/>
        <v>9.758166666666666</v>
      </c>
      <c r="BK13" s="34" t="str">
        <f t="shared" si="33"/>
        <v>Rattrapge</v>
      </c>
      <c r="BL13" s="68">
        <f t="shared" si="34"/>
        <v>40</v>
      </c>
    </row>
    <row r="14" spans="1:64" ht="50.1" customHeight="1">
      <c r="A14" s="35">
        <v>6</v>
      </c>
      <c r="B14" s="55">
        <v>1333014003</v>
      </c>
      <c r="C14" s="55" t="s">
        <v>108</v>
      </c>
      <c r="D14" s="33">
        <f t="shared" si="0"/>
        <v>11.83</v>
      </c>
      <c r="E14" s="66">
        <f t="shared" si="1"/>
        <v>8</v>
      </c>
      <c r="F14" s="47">
        <v>11.83</v>
      </c>
      <c r="G14" s="47">
        <v>11.83</v>
      </c>
      <c r="H14" s="33">
        <f t="shared" si="2"/>
        <v>9.25</v>
      </c>
      <c r="I14" s="67">
        <f t="shared" si="3"/>
        <v>4</v>
      </c>
      <c r="J14" s="47">
        <v>8.5</v>
      </c>
      <c r="K14" s="47">
        <v>10</v>
      </c>
      <c r="L14" s="33">
        <f t="shared" si="4"/>
        <v>8.5850000000000009</v>
      </c>
      <c r="M14" s="66">
        <f t="shared" si="5"/>
        <v>3</v>
      </c>
      <c r="N14" s="47">
        <v>11.17</v>
      </c>
      <c r="O14" s="47">
        <v>6</v>
      </c>
      <c r="P14" s="51">
        <f t="shared" si="6"/>
        <v>13.93</v>
      </c>
      <c r="Q14" s="57">
        <f t="shared" si="7"/>
        <v>3</v>
      </c>
      <c r="R14" s="47">
        <v>13.93</v>
      </c>
      <c r="S14" s="33">
        <f t="shared" si="8"/>
        <v>10</v>
      </c>
      <c r="T14" s="66">
        <f t="shared" si="9"/>
        <v>2</v>
      </c>
      <c r="U14" s="128">
        <v>0</v>
      </c>
      <c r="V14" s="47">
        <v>10</v>
      </c>
      <c r="W14" s="51">
        <f t="shared" si="10"/>
        <v>7</v>
      </c>
      <c r="X14" s="57">
        <f t="shared" si="11"/>
        <v>0</v>
      </c>
      <c r="Y14" s="63">
        <v>0</v>
      </c>
      <c r="Z14" s="47">
        <v>7</v>
      </c>
      <c r="AA14" s="33">
        <f t="shared" si="12"/>
        <v>13.5</v>
      </c>
      <c r="AB14" s="67">
        <f t="shared" si="13"/>
        <v>1</v>
      </c>
      <c r="AC14" s="47">
        <v>13.5</v>
      </c>
      <c r="AD14" s="51">
        <f t="shared" si="14"/>
        <v>10.314666666666666</v>
      </c>
      <c r="AE14" s="66">
        <f t="shared" si="15"/>
        <v>30</v>
      </c>
      <c r="AF14" s="30"/>
      <c r="AG14" s="33">
        <f t="shared" si="16"/>
        <v>9.3350000000000009</v>
      </c>
      <c r="AH14" s="66">
        <f t="shared" si="17"/>
        <v>4</v>
      </c>
      <c r="AI14" s="47">
        <v>8.67</v>
      </c>
      <c r="AJ14" s="47">
        <v>10</v>
      </c>
      <c r="AK14" s="33">
        <f t="shared" si="18"/>
        <v>5</v>
      </c>
      <c r="AL14" s="67">
        <f t="shared" si="19"/>
        <v>4</v>
      </c>
      <c r="AM14" s="47">
        <v>0</v>
      </c>
      <c r="AN14" s="47">
        <v>10</v>
      </c>
      <c r="AO14" s="33">
        <f t="shared" si="20"/>
        <v>7</v>
      </c>
      <c r="AP14" s="66">
        <f t="shared" si="21"/>
        <v>3</v>
      </c>
      <c r="AQ14" s="47">
        <v>3.5</v>
      </c>
      <c r="AR14" s="47">
        <v>10.5</v>
      </c>
      <c r="AS14" s="51">
        <f t="shared" si="22"/>
        <v>15.23</v>
      </c>
      <c r="AT14" s="57">
        <f t="shared" si="23"/>
        <v>3</v>
      </c>
      <c r="AU14" s="47">
        <v>15.23</v>
      </c>
      <c r="AV14" s="33">
        <f t="shared" si="24"/>
        <v>10</v>
      </c>
      <c r="AW14" s="66">
        <f t="shared" si="25"/>
        <v>2</v>
      </c>
      <c r="AX14" s="47">
        <v>10</v>
      </c>
      <c r="AY14" s="63">
        <v>0</v>
      </c>
      <c r="AZ14" s="51">
        <f t="shared" si="26"/>
        <v>3</v>
      </c>
      <c r="BA14" s="57">
        <f t="shared" si="27"/>
        <v>0</v>
      </c>
      <c r="BB14" s="47">
        <v>3</v>
      </c>
      <c r="BC14" s="63">
        <v>0</v>
      </c>
      <c r="BD14" s="33">
        <f t="shared" si="28"/>
        <v>12</v>
      </c>
      <c r="BE14" s="67">
        <f t="shared" si="29"/>
        <v>1</v>
      </c>
      <c r="BF14" s="47">
        <v>12</v>
      </c>
      <c r="BG14" s="51">
        <f t="shared" si="30"/>
        <v>8.0123333333333342</v>
      </c>
      <c r="BH14" s="66">
        <f t="shared" si="31"/>
        <v>17</v>
      </c>
      <c r="BI14" s="74"/>
      <c r="BJ14" s="78">
        <f t="shared" si="32"/>
        <v>9.1634999999999991</v>
      </c>
      <c r="BK14" s="34" t="str">
        <f t="shared" si="33"/>
        <v>Rattrapge</v>
      </c>
      <c r="BL14" s="68">
        <f t="shared" si="34"/>
        <v>47</v>
      </c>
    </row>
    <row r="15" spans="1:64" ht="50.1" customHeight="1">
      <c r="A15" s="35">
        <v>7</v>
      </c>
      <c r="B15" s="55">
        <v>1333005781</v>
      </c>
      <c r="C15" s="55" t="s">
        <v>109</v>
      </c>
      <c r="D15" s="33">
        <f t="shared" si="0"/>
        <v>8.75</v>
      </c>
      <c r="E15" s="66">
        <f t="shared" si="1"/>
        <v>4</v>
      </c>
      <c r="F15" s="47">
        <v>10</v>
      </c>
      <c r="G15" s="47">
        <v>7.5</v>
      </c>
      <c r="H15" s="33">
        <f t="shared" si="2"/>
        <v>11.75</v>
      </c>
      <c r="I15" s="67">
        <f t="shared" si="3"/>
        <v>8</v>
      </c>
      <c r="J15" s="47">
        <v>9.5</v>
      </c>
      <c r="K15" s="47">
        <v>14</v>
      </c>
      <c r="L15" s="33">
        <f t="shared" si="4"/>
        <v>10.664999999999999</v>
      </c>
      <c r="M15" s="66">
        <f t="shared" si="5"/>
        <v>6</v>
      </c>
      <c r="N15" s="47">
        <v>9.33</v>
      </c>
      <c r="O15" s="47">
        <v>12</v>
      </c>
      <c r="P15" s="51">
        <f t="shared" si="6"/>
        <v>14.94</v>
      </c>
      <c r="Q15" s="57">
        <f t="shared" si="7"/>
        <v>3</v>
      </c>
      <c r="R15" s="47">
        <v>14.94</v>
      </c>
      <c r="S15" s="33">
        <f t="shared" si="8"/>
        <v>2.5</v>
      </c>
      <c r="T15" s="66">
        <f t="shared" si="9"/>
        <v>0</v>
      </c>
      <c r="U15" s="128">
        <v>0</v>
      </c>
      <c r="V15" s="47">
        <v>2.5</v>
      </c>
      <c r="W15" s="51">
        <f t="shared" si="10"/>
        <v>8.5</v>
      </c>
      <c r="X15" s="57">
        <f t="shared" si="11"/>
        <v>0</v>
      </c>
      <c r="Y15" s="63">
        <v>0</v>
      </c>
      <c r="Z15" s="47">
        <v>8.5</v>
      </c>
      <c r="AA15" s="33">
        <f t="shared" si="12"/>
        <v>15</v>
      </c>
      <c r="AB15" s="67">
        <f t="shared" si="13"/>
        <v>1</v>
      </c>
      <c r="AC15" s="47">
        <v>15</v>
      </c>
      <c r="AD15" s="51">
        <f t="shared" si="14"/>
        <v>10.327</v>
      </c>
      <c r="AE15" s="66">
        <f t="shared" si="15"/>
        <v>30</v>
      </c>
      <c r="AF15" s="30"/>
      <c r="AG15" s="33">
        <f t="shared" si="16"/>
        <v>9.9149999999999991</v>
      </c>
      <c r="AH15" s="66">
        <f t="shared" si="17"/>
        <v>4</v>
      </c>
      <c r="AI15" s="47">
        <v>9.83</v>
      </c>
      <c r="AJ15" s="47">
        <v>10</v>
      </c>
      <c r="AK15" s="33">
        <f t="shared" si="18"/>
        <v>6.165</v>
      </c>
      <c r="AL15" s="67">
        <f t="shared" si="19"/>
        <v>0</v>
      </c>
      <c r="AM15" s="47">
        <v>3</v>
      </c>
      <c r="AN15" s="47">
        <v>9.33</v>
      </c>
      <c r="AO15" s="33">
        <f t="shared" si="20"/>
        <v>11.335000000000001</v>
      </c>
      <c r="AP15" s="66">
        <f t="shared" si="21"/>
        <v>6</v>
      </c>
      <c r="AQ15" s="47">
        <v>11.17</v>
      </c>
      <c r="AR15" s="47">
        <v>11.5</v>
      </c>
      <c r="AS15" s="51">
        <f t="shared" si="22"/>
        <v>11.42</v>
      </c>
      <c r="AT15" s="57">
        <f t="shared" si="23"/>
        <v>3</v>
      </c>
      <c r="AU15" s="47">
        <v>11.42</v>
      </c>
      <c r="AV15" s="33">
        <f t="shared" si="24"/>
        <v>11</v>
      </c>
      <c r="AW15" s="66">
        <f t="shared" si="25"/>
        <v>2</v>
      </c>
      <c r="AX15" s="47">
        <v>11</v>
      </c>
      <c r="AY15" s="63">
        <v>0</v>
      </c>
      <c r="AZ15" s="51">
        <f t="shared" si="26"/>
        <v>6</v>
      </c>
      <c r="BA15" s="57">
        <f t="shared" si="27"/>
        <v>0</v>
      </c>
      <c r="BB15" s="47">
        <v>6</v>
      </c>
      <c r="BC15" s="63">
        <v>0</v>
      </c>
      <c r="BD15" s="33">
        <f t="shared" si="28"/>
        <v>14</v>
      </c>
      <c r="BE15" s="67">
        <f t="shared" si="29"/>
        <v>1</v>
      </c>
      <c r="BF15" s="47">
        <v>14</v>
      </c>
      <c r="BG15" s="51">
        <f t="shared" si="30"/>
        <v>9.2969999999999988</v>
      </c>
      <c r="BH15" s="66">
        <f t="shared" si="31"/>
        <v>16</v>
      </c>
      <c r="BI15" s="74"/>
      <c r="BJ15" s="78">
        <f t="shared" si="32"/>
        <v>9.8119999999999994</v>
      </c>
      <c r="BK15" s="34" t="str">
        <f t="shared" si="33"/>
        <v>Rattrapge</v>
      </c>
      <c r="BL15" s="68">
        <f t="shared" si="34"/>
        <v>46</v>
      </c>
    </row>
    <row r="16" spans="1:64" ht="50.1" customHeight="1">
      <c r="A16" s="35">
        <v>8</v>
      </c>
      <c r="B16" s="55">
        <v>113006558</v>
      </c>
      <c r="C16" s="55" t="s">
        <v>114</v>
      </c>
      <c r="D16" s="33">
        <f t="shared" si="0"/>
        <v>6.75</v>
      </c>
      <c r="E16" s="66">
        <f t="shared" si="1"/>
        <v>0</v>
      </c>
      <c r="F16" s="47">
        <v>4.67</v>
      </c>
      <c r="G16" s="47">
        <v>8.83</v>
      </c>
      <c r="H16" s="33">
        <f t="shared" si="2"/>
        <v>5.75</v>
      </c>
      <c r="I16" s="67">
        <f t="shared" si="3"/>
        <v>0</v>
      </c>
      <c r="J16" s="47">
        <v>5.5</v>
      </c>
      <c r="K16" s="47">
        <v>6</v>
      </c>
      <c r="L16" s="33">
        <f t="shared" si="4"/>
        <v>11.75</v>
      </c>
      <c r="M16" s="66">
        <f t="shared" si="5"/>
        <v>6</v>
      </c>
      <c r="N16" s="47">
        <v>12</v>
      </c>
      <c r="O16" s="47">
        <v>11.5</v>
      </c>
      <c r="P16" s="51">
        <f t="shared" si="6"/>
        <v>11.98</v>
      </c>
      <c r="Q16" s="57">
        <f t="shared" si="7"/>
        <v>3</v>
      </c>
      <c r="R16" s="47">
        <v>11.98</v>
      </c>
      <c r="S16" s="33">
        <f t="shared" si="8"/>
        <v>3</v>
      </c>
      <c r="T16" s="66">
        <f t="shared" si="9"/>
        <v>0</v>
      </c>
      <c r="U16" s="128">
        <v>0</v>
      </c>
      <c r="V16" s="47">
        <v>3</v>
      </c>
      <c r="W16" s="51">
        <f t="shared" si="10"/>
        <v>7</v>
      </c>
      <c r="X16" s="57">
        <f t="shared" si="11"/>
        <v>0</v>
      </c>
      <c r="Y16" s="63">
        <v>0</v>
      </c>
      <c r="Z16" s="47">
        <v>7</v>
      </c>
      <c r="AA16" s="33">
        <f t="shared" si="12"/>
        <v>10.5</v>
      </c>
      <c r="AB16" s="67">
        <f t="shared" si="13"/>
        <v>1</v>
      </c>
      <c r="AC16" s="47">
        <v>10.5</v>
      </c>
      <c r="AD16" s="51">
        <f t="shared" si="14"/>
        <v>7.8979999999999997</v>
      </c>
      <c r="AE16" s="66">
        <f t="shared" si="15"/>
        <v>10</v>
      </c>
      <c r="AF16" s="30"/>
      <c r="AG16" s="33">
        <f t="shared" si="16"/>
        <v>6.75</v>
      </c>
      <c r="AH16" s="66">
        <f t="shared" si="17"/>
        <v>0</v>
      </c>
      <c r="AI16" s="47">
        <v>9.5</v>
      </c>
      <c r="AJ16" s="47">
        <v>4</v>
      </c>
      <c r="AK16" s="33">
        <f t="shared" si="18"/>
        <v>6.915</v>
      </c>
      <c r="AL16" s="67">
        <f t="shared" si="19"/>
        <v>0</v>
      </c>
      <c r="AM16" s="47">
        <v>8</v>
      </c>
      <c r="AN16" s="47">
        <v>5.83</v>
      </c>
      <c r="AO16" s="33">
        <f t="shared" si="20"/>
        <v>10.914999999999999</v>
      </c>
      <c r="AP16" s="66">
        <f t="shared" si="21"/>
        <v>6</v>
      </c>
      <c r="AQ16" s="47">
        <v>11.83</v>
      </c>
      <c r="AR16" s="47">
        <v>10</v>
      </c>
      <c r="AS16" s="51">
        <f t="shared" si="22"/>
        <v>2.69</v>
      </c>
      <c r="AT16" s="57">
        <f t="shared" si="23"/>
        <v>0</v>
      </c>
      <c r="AU16" s="47">
        <v>2.69</v>
      </c>
      <c r="AV16" s="33">
        <f t="shared" si="24"/>
        <v>3</v>
      </c>
      <c r="AW16" s="66">
        <f t="shared" si="25"/>
        <v>0</v>
      </c>
      <c r="AX16" s="47">
        <v>3</v>
      </c>
      <c r="AY16" s="63">
        <v>0</v>
      </c>
      <c r="AZ16" s="51">
        <f t="shared" si="26"/>
        <v>3</v>
      </c>
      <c r="BA16" s="57">
        <f t="shared" si="27"/>
        <v>0</v>
      </c>
      <c r="BB16" s="47">
        <v>3</v>
      </c>
      <c r="BC16" s="63">
        <v>0</v>
      </c>
      <c r="BD16" s="33">
        <f t="shared" si="28"/>
        <v>17</v>
      </c>
      <c r="BE16" s="67">
        <f t="shared" si="29"/>
        <v>1</v>
      </c>
      <c r="BF16" s="47">
        <v>17</v>
      </c>
      <c r="BG16" s="51">
        <f t="shared" si="30"/>
        <v>7.0626666666666669</v>
      </c>
      <c r="BH16" s="66">
        <f t="shared" si="31"/>
        <v>7</v>
      </c>
      <c r="BI16" s="74"/>
      <c r="BJ16" s="78">
        <f t="shared" si="32"/>
        <v>7.4803333333333333</v>
      </c>
      <c r="BK16" s="34" t="str">
        <f t="shared" si="33"/>
        <v>Rattrapge</v>
      </c>
      <c r="BL16" s="68">
        <f t="shared" si="34"/>
        <v>17</v>
      </c>
    </row>
    <row r="17" spans="1:64" ht="50.1" customHeight="1">
      <c r="A17" s="35">
        <v>9</v>
      </c>
      <c r="B17" s="55">
        <v>1333005816</v>
      </c>
      <c r="C17" s="55" t="s">
        <v>120</v>
      </c>
      <c r="D17" s="33">
        <f t="shared" si="0"/>
        <v>8.5850000000000009</v>
      </c>
      <c r="E17" s="66">
        <f t="shared" si="1"/>
        <v>4</v>
      </c>
      <c r="F17" s="47">
        <v>11.17</v>
      </c>
      <c r="G17" s="47">
        <v>6</v>
      </c>
      <c r="H17" s="33">
        <f t="shared" si="2"/>
        <v>3</v>
      </c>
      <c r="I17" s="67">
        <f t="shared" si="3"/>
        <v>0</v>
      </c>
      <c r="J17" s="47">
        <v>6</v>
      </c>
      <c r="K17" s="47">
        <v>0</v>
      </c>
      <c r="L17" s="33">
        <f t="shared" si="4"/>
        <v>6.25</v>
      </c>
      <c r="M17" s="66">
        <f t="shared" si="5"/>
        <v>0</v>
      </c>
      <c r="N17" s="47">
        <v>7</v>
      </c>
      <c r="O17" s="47">
        <v>5.5</v>
      </c>
      <c r="P17" s="51">
        <f t="shared" si="6"/>
        <v>11.46</v>
      </c>
      <c r="Q17" s="57">
        <f t="shared" si="7"/>
        <v>3</v>
      </c>
      <c r="R17" s="47">
        <v>11.46</v>
      </c>
      <c r="S17" s="33">
        <f t="shared" si="8"/>
        <v>3.5</v>
      </c>
      <c r="T17" s="66">
        <f t="shared" si="9"/>
        <v>0</v>
      </c>
      <c r="U17" s="128">
        <v>0</v>
      </c>
      <c r="V17" s="47">
        <v>3.5</v>
      </c>
      <c r="W17" s="51">
        <f t="shared" si="10"/>
        <v>8</v>
      </c>
      <c r="X17" s="57">
        <f t="shared" si="11"/>
        <v>0</v>
      </c>
      <c r="Y17" s="63">
        <v>0</v>
      </c>
      <c r="Z17" s="47">
        <v>8</v>
      </c>
      <c r="AA17" s="33">
        <f t="shared" si="12"/>
        <v>11.5</v>
      </c>
      <c r="AB17" s="67">
        <f t="shared" si="13"/>
        <v>1</v>
      </c>
      <c r="AC17" s="47">
        <v>11.5</v>
      </c>
      <c r="AD17" s="51">
        <f t="shared" si="14"/>
        <v>6.6353333333333335</v>
      </c>
      <c r="AE17" s="66">
        <f t="shared" si="15"/>
        <v>8</v>
      </c>
      <c r="AF17" s="30"/>
      <c r="AG17" s="33">
        <f t="shared" si="16"/>
        <v>11.58</v>
      </c>
      <c r="AH17" s="66">
        <f t="shared" si="17"/>
        <v>8</v>
      </c>
      <c r="AI17" s="47">
        <v>10.83</v>
      </c>
      <c r="AJ17" s="47">
        <v>12.33</v>
      </c>
      <c r="AK17" s="33">
        <f t="shared" si="18"/>
        <v>13.914999999999999</v>
      </c>
      <c r="AL17" s="67">
        <f t="shared" si="19"/>
        <v>8</v>
      </c>
      <c r="AM17" s="47">
        <v>15</v>
      </c>
      <c r="AN17" s="47">
        <v>12.83</v>
      </c>
      <c r="AO17" s="33">
        <f t="shared" si="20"/>
        <v>10.335000000000001</v>
      </c>
      <c r="AP17" s="66">
        <f t="shared" si="21"/>
        <v>6</v>
      </c>
      <c r="AQ17" s="47">
        <v>10.67</v>
      </c>
      <c r="AR17" s="47">
        <v>10</v>
      </c>
      <c r="AS17" s="51">
        <f t="shared" si="22"/>
        <v>11.39</v>
      </c>
      <c r="AT17" s="57">
        <f t="shared" si="23"/>
        <v>3</v>
      </c>
      <c r="AU17" s="47">
        <v>11.39</v>
      </c>
      <c r="AV17" s="33">
        <f t="shared" si="24"/>
        <v>11</v>
      </c>
      <c r="AW17" s="66">
        <f t="shared" si="25"/>
        <v>2</v>
      </c>
      <c r="AX17" s="47">
        <v>11</v>
      </c>
      <c r="AY17" s="63">
        <v>0</v>
      </c>
      <c r="AZ17" s="51">
        <f t="shared" si="26"/>
        <v>11</v>
      </c>
      <c r="BA17" s="57">
        <f t="shared" si="27"/>
        <v>2</v>
      </c>
      <c r="BB17" s="47">
        <v>11</v>
      </c>
      <c r="BC17" s="63">
        <v>0</v>
      </c>
      <c r="BD17" s="33">
        <f t="shared" si="28"/>
        <v>16</v>
      </c>
      <c r="BE17" s="67">
        <f t="shared" si="29"/>
        <v>1</v>
      </c>
      <c r="BF17" s="47">
        <v>16</v>
      </c>
      <c r="BG17" s="51">
        <f t="shared" si="30"/>
        <v>12.004666666666667</v>
      </c>
      <c r="BH17" s="66">
        <f t="shared" si="31"/>
        <v>30</v>
      </c>
      <c r="BI17" s="75"/>
      <c r="BJ17" s="78">
        <f t="shared" si="32"/>
        <v>9.32</v>
      </c>
      <c r="BK17" s="34" t="str">
        <f t="shared" si="33"/>
        <v>Rattrapge</v>
      </c>
      <c r="BL17" s="68">
        <f t="shared" si="34"/>
        <v>38</v>
      </c>
    </row>
    <row r="18" spans="1:64" ht="50.1" customHeight="1">
      <c r="A18" s="35">
        <v>10</v>
      </c>
      <c r="B18" s="55">
        <v>1333015503</v>
      </c>
      <c r="C18" s="55" t="s">
        <v>125</v>
      </c>
      <c r="D18" s="33">
        <f t="shared" si="0"/>
        <v>8.75</v>
      </c>
      <c r="E18" s="66">
        <f t="shared" si="1"/>
        <v>0</v>
      </c>
      <c r="F18" s="47">
        <v>9</v>
      </c>
      <c r="G18" s="47">
        <v>8.5</v>
      </c>
      <c r="H18" s="33">
        <f t="shared" si="2"/>
        <v>5.165</v>
      </c>
      <c r="I18" s="67">
        <f t="shared" si="3"/>
        <v>4</v>
      </c>
      <c r="J18" s="47">
        <v>10.33</v>
      </c>
      <c r="K18" s="47">
        <v>0</v>
      </c>
      <c r="L18" s="33">
        <f t="shared" si="4"/>
        <v>7.165</v>
      </c>
      <c r="M18" s="66">
        <f t="shared" si="5"/>
        <v>0</v>
      </c>
      <c r="N18" s="47">
        <v>9.33</v>
      </c>
      <c r="O18" s="47">
        <v>5</v>
      </c>
      <c r="P18" s="51">
        <f t="shared" si="6"/>
        <v>10.44</v>
      </c>
      <c r="Q18" s="57">
        <f t="shared" si="7"/>
        <v>3</v>
      </c>
      <c r="R18" s="47">
        <v>10.44</v>
      </c>
      <c r="S18" s="33">
        <f t="shared" si="8"/>
        <v>3.5</v>
      </c>
      <c r="T18" s="66">
        <f t="shared" si="9"/>
        <v>0</v>
      </c>
      <c r="U18" s="128">
        <v>0</v>
      </c>
      <c r="V18" s="47">
        <v>3.5</v>
      </c>
      <c r="W18" s="51">
        <f t="shared" si="10"/>
        <v>6</v>
      </c>
      <c r="X18" s="57">
        <f t="shared" si="11"/>
        <v>0</v>
      </c>
      <c r="Y18" s="63">
        <v>0</v>
      </c>
      <c r="Z18" s="47">
        <v>6</v>
      </c>
      <c r="AA18" s="33">
        <f t="shared" si="12"/>
        <v>10.5</v>
      </c>
      <c r="AB18" s="67">
        <f t="shared" si="13"/>
        <v>1</v>
      </c>
      <c r="AC18" s="47">
        <v>10.5</v>
      </c>
      <c r="AD18" s="51">
        <f t="shared" si="14"/>
        <v>7.1710000000000003</v>
      </c>
      <c r="AE18" s="66">
        <f t="shared" si="15"/>
        <v>8</v>
      </c>
      <c r="AF18" s="30"/>
      <c r="AG18" s="33">
        <f t="shared" si="16"/>
        <v>8.75</v>
      </c>
      <c r="AH18" s="66">
        <f t="shared" si="17"/>
        <v>4</v>
      </c>
      <c r="AI18" s="47">
        <v>11.33</v>
      </c>
      <c r="AJ18" s="47">
        <v>6.17</v>
      </c>
      <c r="AK18" s="33">
        <f t="shared" si="18"/>
        <v>5.75</v>
      </c>
      <c r="AL18" s="67">
        <f t="shared" si="19"/>
        <v>0</v>
      </c>
      <c r="AM18" s="47">
        <v>5</v>
      </c>
      <c r="AN18" s="47">
        <v>6.5</v>
      </c>
      <c r="AO18" s="33">
        <f t="shared" si="20"/>
        <v>10.585000000000001</v>
      </c>
      <c r="AP18" s="66">
        <f t="shared" si="21"/>
        <v>6</v>
      </c>
      <c r="AQ18" s="47">
        <v>9.17</v>
      </c>
      <c r="AR18" s="47">
        <v>12</v>
      </c>
      <c r="AS18" s="51">
        <f t="shared" si="22"/>
        <v>10.85</v>
      </c>
      <c r="AT18" s="57">
        <f t="shared" si="23"/>
        <v>3</v>
      </c>
      <c r="AU18" s="47">
        <v>10.85</v>
      </c>
      <c r="AV18" s="33">
        <f t="shared" si="24"/>
        <v>12</v>
      </c>
      <c r="AW18" s="66">
        <f t="shared" si="25"/>
        <v>2</v>
      </c>
      <c r="AX18" s="47">
        <v>12</v>
      </c>
      <c r="AY18" s="63">
        <v>0</v>
      </c>
      <c r="AZ18" s="51">
        <f t="shared" si="26"/>
        <v>1</v>
      </c>
      <c r="BA18" s="57">
        <f t="shared" si="27"/>
        <v>0</v>
      </c>
      <c r="BB18" s="47">
        <v>1</v>
      </c>
      <c r="BC18" s="63">
        <v>0</v>
      </c>
      <c r="BD18" s="33">
        <f t="shared" si="28"/>
        <v>16</v>
      </c>
      <c r="BE18" s="67">
        <f t="shared" si="29"/>
        <v>1</v>
      </c>
      <c r="BF18" s="47">
        <v>16</v>
      </c>
      <c r="BG18" s="51">
        <f t="shared" si="30"/>
        <v>8.4686666666666675</v>
      </c>
      <c r="BH18" s="66">
        <f t="shared" si="31"/>
        <v>16</v>
      </c>
      <c r="BI18" s="75"/>
      <c r="BJ18" s="78">
        <f t="shared" si="32"/>
        <v>7.8198333333333334</v>
      </c>
      <c r="BK18" s="34" t="str">
        <f t="shared" si="33"/>
        <v>Rattrapge</v>
      </c>
      <c r="BL18" s="68">
        <f t="shared" si="34"/>
        <v>24</v>
      </c>
    </row>
    <row r="19" spans="1:64" ht="50.1" customHeight="1">
      <c r="A19" s="35">
        <v>11</v>
      </c>
      <c r="B19" s="55">
        <v>1333014028</v>
      </c>
      <c r="C19" s="55" t="s">
        <v>126</v>
      </c>
      <c r="D19" s="33">
        <f t="shared" si="0"/>
        <v>9.5</v>
      </c>
      <c r="E19" s="66">
        <f t="shared" si="1"/>
        <v>4</v>
      </c>
      <c r="F19" s="47">
        <v>9</v>
      </c>
      <c r="G19" s="47">
        <v>10</v>
      </c>
      <c r="H19" s="33">
        <f t="shared" si="2"/>
        <v>8.6649999999999991</v>
      </c>
      <c r="I19" s="67">
        <f t="shared" si="3"/>
        <v>0</v>
      </c>
      <c r="J19" s="47">
        <v>9.33</v>
      </c>
      <c r="K19" s="47">
        <v>8</v>
      </c>
      <c r="L19" s="33">
        <f t="shared" si="4"/>
        <v>6.835</v>
      </c>
      <c r="M19" s="66">
        <f t="shared" si="5"/>
        <v>0</v>
      </c>
      <c r="N19" s="47">
        <v>9.67</v>
      </c>
      <c r="O19" s="47">
        <v>4</v>
      </c>
      <c r="P19" s="51">
        <f t="shared" si="6"/>
        <v>12.4</v>
      </c>
      <c r="Q19" s="57">
        <f t="shared" si="7"/>
        <v>3</v>
      </c>
      <c r="R19" s="47">
        <v>12.4</v>
      </c>
      <c r="S19" s="33">
        <f t="shared" si="8"/>
        <v>3</v>
      </c>
      <c r="T19" s="66">
        <f t="shared" si="9"/>
        <v>0</v>
      </c>
      <c r="U19" s="128">
        <v>0</v>
      </c>
      <c r="V19" s="47">
        <v>3</v>
      </c>
      <c r="W19" s="51">
        <f t="shared" si="10"/>
        <v>11.5</v>
      </c>
      <c r="X19" s="57">
        <f t="shared" si="11"/>
        <v>2</v>
      </c>
      <c r="Y19" s="63">
        <v>0</v>
      </c>
      <c r="Z19" s="47">
        <v>11.5</v>
      </c>
      <c r="AA19" s="33">
        <f t="shared" si="12"/>
        <v>13.5</v>
      </c>
      <c r="AB19" s="67">
        <f t="shared" si="13"/>
        <v>1</v>
      </c>
      <c r="AC19" s="47">
        <v>13.5</v>
      </c>
      <c r="AD19" s="51">
        <f t="shared" si="14"/>
        <v>8.8676666666666666</v>
      </c>
      <c r="AE19" s="66">
        <f t="shared" si="15"/>
        <v>10</v>
      </c>
      <c r="AF19" s="30"/>
      <c r="AG19" s="33">
        <f t="shared" si="16"/>
        <v>10</v>
      </c>
      <c r="AH19" s="66">
        <f t="shared" si="17"/>
        <v>8</v>
      </c>
      <c r="AI19" s="47">
        <v>13.33</v>
      </c>
      <c r="AJ19" s="47">
        <v>6.67</v>
      </c>
      <c r="AK19" s="33">
        <f t="shared" si="18"/>
        <v>4.585</v>
      </c>
      <c r="AL19" s="67">
        <f t="shared" si="19"/>
        <v>0</v>
      </c>
      <c r="AM19" s="47">
        <v>2</v>
      </c>
      <c r="AN19" s="47">
        <v>7.17</v>
      </c>
      <c r="AO19" s="33">
        <f t="shared" si="20"/>
        <v>11.5</v>
      </c>
      <c r="AP19" s="66">
        <f t="shared" si="21"/>
        <v>6</v>
      </c>
      <c r="AQ19" s="47">
        <v>11.5</v>
      </c>
      <c r="AR19" s="47">
        <v>11.5</v>
      </c>
      <c r="AS19" s="51">
        <f t="shared" si="22"/>
        <v>13.89</v>
      </c>
      <c r="AT19" s="57">
        <f t="shared" si="23"/>
        <v>3</v>
      </c>
      <c r="AU19" s="47">
        <v>13.89</v>
      </c>
      <c r="AV19" s="33">
        <f t="shared" si="24"/>
        <v>6</v>
      </c>
      <c r="AW19" s="66">
        <f t="shared" si="25"/>
        <v>0</v>
      </c>
      <c r="AX19" s="47">
        <v>6</v>
      </c>
      <c r="AY19" s="63">
        <v>0</v>
      </c>
      <c r="AZ19" s="51">
        <f t="shared" si="26"/>
        <v>1</v>
      </c>
      <c r="BA19" s="57">
        <f t="shared" si="27"/>
        <v>0</v>
      </c>
      <c r="BB19" s="47">
        <v>1</v>
      </c>
      <c r="BC19" s="63">
        <v>0</v>
      </c>
      <c r="BD19" s="33">
        <f t="shared" si="28"/>
        <v>17</v>
      </c>
      <c r="BE19" s="67">
        <f t="shared" si="29"/>
        <v>1</v>
      </c>
      <c r="BF19" s="47">
        <v>17</v>
      </c>
      <c r="BG19" s="51">
        <f t="shared" si="30"/>
        <v>8.6116666666666681</v>
      </c>
      <c r="BH19" s="66">
        <f t="shared" si="31"/>
        <v>18</v>
      </c>
      <c r="BI19" s="75"/>
      <c r="BJ19" s="78">
        <f t="shared" si="32"/>
        <v>8.7396666666666682</v>
      </c>
      <c r="BK19" s="34" t="str">
        <f t="shared" si="33"/>
        <v>Rattrapge</v>
      </c>
      <c r="BL19" s="68">
        <f t="shared" si="34"/>
        <v>28</v>
      </c>
    </row>
    <row r="20" spans="1:64" ht="50.1" customHeight="1">
      <c r="A20" s="35">
        <v>12</v>
      </c>
      <c r="B20" s="55">
        <v>1333016189</v>
      </c>
      <c r="C20" s="55" t="s">
        <v>128</v>
      </c>
      <c r="D20" s="33">
        <f t="shared" si="0"/>
        <v>11.914999999999999</v>
      </c>
      <c r="E20" s="66">
        <f t="shared" si="1"/>
        <v>8</v>
      </c>
      <c r="F20" s="47">
        <v>10</v>
      </c>
      <c r="G20" s="47">
        <v>13.83</v>
      </c>
      <c r="H20" s="33">
        <f t="shared" si="2"/>
        <v>6.75</v>
      </c>
      <c r="I20" s="67">
        <f t="shared" si="3"/>
        <v>0</v>
      </c>
      <c r="J20" s="47">
        <v>5.5</v>
      </c>
      <c r="K20" s="47">
        <v>8</v>
      </c>
      <c r="L20" s="33">
        <f t="shared" si="4"/>
        <v>10.835000000000001</v>
      </c>
      <c r="M20" s="66">
        <f t="shared" si="5"/>
        <v>6</v>
      </c>
      <c r="N20" s="47">
        <v>13.17</v>
      </c>
      <c r="O20" s="47">
        <v>8.5</v>
      </c>
      <c r="P20" s="51">
        <f t="shared" si="6"/>
        <v>12.5</v>
      </c>
      <c r="Q20" s="57">
        <f t="shared" si="7"/>
        <v>3</v>
      </c>
      <c r="R20" s="47">
        <v>12.5</v>
      </c>
      <c r="S20" s="33">
        <f t="shared" si="8"/>
        <v>2.5</v>
      </c>
      <c r="T20" s="66">
        <f t="shared" si="9"/>
        <v>0</v>
      </c>
      <c r="U20" s="128">
        <v>0</v>
      </c>
      <c r="V20" s="47">
        <v>2.5</v>
      </c>
      <c r="W20" s="51">
        <f t="shared" si="10"/>
        <v>7</v>
      </c>
      <c r="X20" s="57">
        <f t="shared" si="11"/>
        <v>0</v>
      </c>
      <c r="Y20" s="63">
        <v>0</v>
      </c>
      <c r="Z20" s="47">
        <v>7</v>
      </c>
      <c r="AA20" s="33">
        <f t="shared" si="12"/>
        <v>15.5</v>
      </c>
      <c r="AB20" s="67">
        <f t="shared" si="13"/>
        <v>1</v>
      </c>
      <c r="AC20" s="47">
        <v>15.5</v>
      </c>
      <c r="AD20" s="51">
        <f t="shared" si="14"/>
        <v>9.5443333333333324</v>
      </c>
      <c r="AE20" s="66">
        <f t="shared" si="15"/>
        <v>18</v>
      </c>
      <c r="AF20" s="30"/>
      <c r="AG20" s="33">
        <f t="shared" si="16"/>
        <v>8.4149999999999991</v>
      </c>
      <c r="AH20" s="66">
        <f t="shared" si="17"/>
        <v>0</v>
      </c>
      <c r="AI20" s="47">
        <v>9.83</v>
      </c>
      <c r="AJ20" s="47">
        <v>7</v>
      </c>
      <c r="AK20" s="33">
        <f t="shared" si="18"/>
        <v>7.665</v>
      </c>
      <c r="AL20" s="67">
        <f t="shared" si="19"/>
        <v>4</v>
      </c>
      <c r="AM20" s="47">
        <v>3</v>
      </c>
      <c r="AN20" s="47">
        <v>12.33</v>
      </c>
      <c r="AO20" s="33">
        <f t="shared" si="20"/>
        <v>12.414999999999999</v>
      </c>
      <c r="AP20" s="66">
        <f t="shared" si="21"/>
        <v>6</v>
      </c>
      <c r="AQ20" s="47">
        <v>12.83</v>
      </c>
      <c r="AR20" s="47">
        <v>12</v>
      </c>
      <c r="AS20" s="51">
        <f t="shared" si="22"/>
        <v>12.1</v>
      </c>
      <c r="AT20" s="57">
        <f t="shared" si="23"/>
        <v>3</v>
      </c>
      <c r="AU20" s="47">
        <v>12.1</v>
      </c>
      <c r="AV20" s="33">
        <f t="shared" si="24"/>
        <v>14</v>
      </c>
      <c r="AW20" s="66">
        <f t="shared" si="25"/>
        <v>2</v>
      </c>
      <c r="AX20" s="47">
        <v>14</v>
      </c>
      <c r="AY20" s="63">
        <v>0</v>
      </c>
      <c r="AZ20" s="51">
        <f t="shared" si="26"/>
        <v>5</v>
      </c>
      <c r="BA20" s="57">
        <f t="shared" si="27"/>
        <v>0</v>
      </c>
      <c r="BB20" s="47">
        <v>5</v>
      </c>
      <c r="BC20" s="63">
        <v>0</v>
      </c>
      <c r="BD20" s="33">
        <f t="shared" si="28"/>
        <v>16</v>
      </c>
      <c r="BE20" s="67">
        <f t="shared" si="29"/>
        <v>1</v>
      </c>
      <c r="BF20" s="47">
        <v>16</v>
      </c>
      <c r="BG20" s="51">
        <f t="shared" si="30"/>
        <v>9.7810000000000006</v>
      </c>
      <c r="BH20" s="66">
        <f t="shared" si="31"/>
        <v>16</v>
      </c>
      <c r="BI20" s="75"/>
      <c r="BJ20" s="78">
        <f t="shared" si="32"/>
        <v>9.6626666666666665</v>
      </c>
      <c r="BK20" s="34" t="str">
        <f t="shared" si="33"/>
        <v>Rattrapge</v>
      </c>
      <c r="BL20" s="68">
        <f t="shared" si="34"/>
        <v>34</v>
      </c>
    </row>
    <row r="21" spans="1:64" ht="50.1" customHeight="1">
      <c r="A21" s="35">
        <v>13</v>
      </c>
      <c r="B21" s="55">
        <v>1333012329</v>
      </c>
      <c r="C21" s="55" t="s">
        <v>130</v>
      </c>
      <c r="D21" s="33">
        <f t="shared" si="0"/>
        <v>9.1649999999999991</v>
      </c>
      <c r="E21" s="66">
        <f t="shared" si="1"/>
        <v>4</v>
      </c>
      <c r="F21" s="47">
        <v>10</v>
      </c>
      <c r="G21" s="47">
        <v>8.33</v>
      </c>
      <c r="H21" s="33">
        <f t="shared" si="2"/>
        <v>5.915</v>
      </c>
      <c r="I21" s="67">
        <f t="shared" si="3"/>
        <v>0</v>
      </c>
      <c r="J21" s="47">
        <v>7.83</v>
      </c>
      <c r="K21" s="47">
        <v>4</v>
      </c>
      <c r="L21" s="33">
        <f t="shared" si="4"/>
        <v>10.25</v>
      </c>
      <c r="M21" s="66">
        <f t="shared" si="5"/>
        <v>6</v>
      </c>
      <c r="N21" s="47">
        <v>12</v>
      </c>
      <c r="O21" s="47">
        <v>8.5</v>
      </c>
      <c r="P21" s="51">
        <f t="shared" si="6"/>
        <v>13.18</v>
      </c>
      <c r="Q21" s="57">
        <f t="shared" si="7"/>
        <v>3</v>
      </c>
      <c r="R21" s="47">
        <v>13.18</v>
      </c>
      <c r="S21" s="33">
        <f t="shared" si="8"/>
        <v>5.5</v>
      </c>
      <c r="T21" s="66">
        <f t="shared" si="9"/>
        <v>0</v>
      </c>
      <c r="U21" s="128">
        <v>0</v>
      </c>
      <c r="V21" s="47">
        <v>5.5</v>
      </c>
      <c r="W21" s="51">
        <f t="shared" si="10"/>
        <v>7</v>
      </c>
      <c r="X21" s="57">
        <f t="shared" si="11"/>
        <v>0</v>
      </c>
      <c r="Y21" s="63">
        <v>0</v>
      </c>
      <c r="Z21" s="47">
        <v>7</v>
      </c>
      <c r="AA21" s="33">
        <f t="shared" si="12"/>
        <v>13.5</v>
      </c>
      <c r="AB21" s="67">
        <f t="shared" si="13"/>
        <v>1</v>
      </c>
      <c r="AC21" s="47">
        <v>13.5</v>
      </c>
      <c r="AD21" s="51">
        <f t="shared" si="14"/>
        <v>8.6726666666666645</v>
      </c>
      <c r="AE21" s="66">
        <f t="shared" si="15"/>
        <v>14</v>
      </c>
      <c r="AF21" s="30"/>
      <c r="AG21" s="33">
        <f t="shared" si="16"/>
        <v>8.6649999999999991</v>
      </c>
      <c r="AH21" s="66">
        <f t="shared" si="17"/>
        <v>4</v>
      </c>
      <c r="AI21" s="47">
        <v>10.5</v>
      </c>
      <c r="AJ21" s="47">
        <v>6.83</v>
      </c>
      <c r="AK21" s="33">
        <f t="shared" si="18"/>
        <v>6.915</v>
      </c>
      <c r="AL21" s="67">
        <f t="shared" si="19"/>
        <v>4</v>
      </c>
      <c r="AM21" s="47">
        <v>2</v>
      </c>
      <c r="AN21" s="47">
        <v>11.83</v>
      </c>
      <c r="AO21" s="33">
        <f t="shared" si="20"/>
        <v>13</v>
      </c>
      <c r="AP21" s="66">
        <f t="shared" si="21"/>
        <v>6</v>
      </c>
      <c r="AQ21" s="47">
        <v>13.5</v>
      </c>
      <c r="AR21" s="47">
        <v>12.5</v>
      </c>
      <c r="AS21" s="51">
        <f t="shared" si="22"/>
        <v>16.920000000000002</v>
      </c>
      <c r="AT21" s="57">
        <f t="shared" si="23"/>
        <v>3</v>
      </c>
      <c r="AU21" s="47">
        <v>16.920000000000002</v>
      </c>
      <c r="AV21" s="33">
        <f t="shared" si="24"/>
        <v>10.5</v>
      </c>
      <c r="AW21" s="66">
        <f t="shared" si="25"/>
        <v>2</v>
      </c>
      <c r="AX21" s="47">
        <v>10.5</v>
      </c>
      <c r="AY21" s="63">
        <v>0</v>
      </c>
      <c r="AZ21" s="51">
        <f t="shared" si="26"/>
        <v>3</v>
      </c>
      <c r="BA21" s="57">
        <f t="shared" si="27"/>
        <v>0</v>
      </c>
      <c r="BB21" s="47">
        <v>3</v>
      </c>
      <c r="BC21" s="63">
        <v>0</v>
      </c>
      <c r="BD21" s="33">
        <f t="shared" si="28"/>
        <v>15.5</v>
      </c>
      <c r="BE21" s="67">
        <f t="shared" si="29"/>
        <v>1</v>
      </c>
      <c r="BF21" s="47">
        <v>15.5</v>
      </c>
      <c r="BG21" s="51">
        <f t="shared" si="30"/>
        <v>9.8633333333333333</v>
      </c>
      <c r="BH21" s="66">
        <f t="shared" si="31"/>
        <v>20</v>
      </c>
      <c r="BI21" s="75"/>
      <c r="BJ21" s="78">
        <f t="shared" si="32"/>
        <v>9.2679999999999989</v>
      </c>
      <c r="BK21" s="34" t="str">
        <f t="shared" si="33"/>
        <v>Rattrapge</v>
      </c>
      <c r="BL21" s="68">
        <f t="shared" si="34"/>
        <v>34</v>
      </c>
    </row>
    <row r="22" spans="1:64" ht="50.1" customHeight="1">
      <c r="A22" s="35">
        <v>14</v>
      </c>
      <c r="B22" s="55">
        <v>1333014306</v>
      </c>
      <c r="C22" s="55" t="s">
        <v>137</v>
      </c>
      <c r="D22" s="33">
        <f t="shared" si="0"/>
        <v>8.6649999999999991</v>
      </c>
      <c r="E22" s="66">
        <f t="shared" si="1"/>
        <v>0</v>
      </c>
      <c r="F22" s="47">
        <v>8.5</v>
      </c>
      <c r="G22" s="47">
        <v>8.83</v>
      </c>
      <c r="H22" s="33">
        <f t="shared" si="2"/>
        <v>4.5</v>
      </c>
      <c r="I22" s="67">
        <f t="shared" si="3"/>
        <v>0</v>
      </c>
      <c r="J22" s="47">
        <v>6</v>
      </c>
      <c r="K22" s="47">
        <v>3</v>
      </c>
      <c r="L22" s="33">
        <f t="shared" si="4"/>
        <v>9.3350000000000009</v>
      </c>
      <c r="M22" s="66">
        <f t="shared" si="5"/>
        <v>3</v>
      </c>
      <c r="N22" s="47">
        <v>10.67</v>
      </c>
      <c r="O22" s="47">
        <v>8</v>
      </c>
      <c r="P22" s="51">
        <f t="shared" si="6"/>
        <v>11.46</v>
      </c>
      <c r="Q22" s="57">
        <f t="shared" si="7"/>
        <v>3</v>
      </c>
      <c r="R22" s="47">
        <v>11.46</v>
      </c>
      <c r="S22" s="33">
        <f t="shared" si="8"/>
        <v>5.5</v>
      </c>
      <c r="T22" s="66">
        <f t="shared" si="9"/>
        <v>0</v>
      </c>
      <c r="U22" s="128">
        <v>0</v>
      </c>
      <c r="V22" s="47">
        <v>5.5</v>
      </c>
      <c r="W22" s="51">
        <f t="shared" si="10"/>
        <v>5</v>
      </c>
      <c r="X22" s="57">
        <f t="shared" si="11"/>
        <v>0</v>
      </c>
      <c r="Y22" s="63">
        <v>0</v>
      </c>
      <c r="Z22" s="47">
        <v>5</v>
      </c>
      <c r="AA22" s="33">
        <f t="shared" si="12"/>
        <v>12</v>
      </c>
      <c r="AB22" s="67">
        <f t="shared" si="13"/>
        <v>1</v>
      </c>
      <c r="AC22" s="47">
        <v>12</v>
      </c>
      <c r="AD22" s="51">
        <f t="shared" si="14"/>
        <v>7.6236666666666659</v>
      </c>
      <c r="AE22" s="66">
        <f t="shared" si="15"/>
        <v>7</v>
      </c>
      <c r="AF22" s="30"/>
      <c r="AG22" s="33">
        <f t="shared" si="16"/>
        <v>9.9149999999999991</v>
      </c>
      <c r="AH22" s="66">
        <f t="shared" si="17"/>
        <v>4</v>
      </c>
      <c r="AI22" s="47">
        <v>12.83</v>
      </c>
      <c r="AJ22" s="47">
        <v>7</v>
      </c>
      <c r="AK22" s="33">
        <f t="shared" si="18"/>
        <v>7.25</v>
      </c>
      <c r="AL22" s="67">
        <f t="shared" si="19"/>
        <v>4</v>
      </c>
      <c r="AM22" s="47">
        <v>4</v>
      </c>
      <c r="AN22" s="47">
        <v>10.5</v>
      </c>
      <c r="AO22" s="33">
        <f t="shared" si="20"/>
        <v>10.164999999999999</v>
      </c>
      <c r="AP22" s="66">
        <f t="shared" si="21"/>
        <v>6</v>
      </c>
      <c r="AQ22" s="47">
        <v>10.33</v>
      </c>
      <c r="AR22" s="47">
        <v>10</v>
      </c>
      <c r="AS22" s="51">
        <f t="shared" si="22"/>
        <v>9.58</v>
      </c>
      <c r="AT22" s="57">
        <f t="shared" si="23"/>
        <v>0</v>
      </c>
      <c r="AU22" s="47">
        <v>9.58</v>
      </c>
      <c r="AV22" s="33">
        <f t="shared" si="24"/>
        <v>12</v>
      </c>
      <c r="AW22" s="66">
        <f t="shared" si="25"/>
        <v>2</v>
      </c>
      <c r="AX22" s="47">
        <v>12</v>
      </c>
      <c r="AY22" s="63">
        <v>0</v>
      </c>
      <c r="AZ22" s="51">
        <f t="shared" si="26"/>
        <v>3</v>
      </c>
      <c r="BA22" s="57">
        <f t="shared" si="27"/>
        <v>0</v>
      </c>
      <c r="BB22" s="47">
        <v>3</v>
      </c>
      <c r="BC22" s="63">
        <v>0</v>
      </c>
      <c r="BD22" s="33">
        <f t="shared" si="28"/>
        <v>16</v>
      </c>
      <c r="BE22" s="67">
        <f t="shared" si="29"/>
        <v>1</v>
      </c>
      <c r="BF22" s="47">
        <v>16</v>
      </c>
      <c r="BG22" s="51">
        <f t="shared" si="30"/>
        <v>9.1016666666666666</v>
      </c>
      <c r="BH22" s="66">
        <f t="shared" si="31"/>
        <v>17</v>
      </c>
      <c r="BI22" s="75"/>
      <c r="BJ22" s="78">
        <f t="shared" si="32"/>
        <v>8.3626666666666658</v>
      </c>
      <c r="BK22" s="34" t="str">
        <f t="shared" si="33"/>
        <v>Rattrapge</v>
      </c>
      <c r="BL22" s="68">
        <f t="shared" si="34"/>
        <v>24</v>
      </c>
    </row>
    <row r="23" spans="1:64" ht="50.1" customHeight="1">
      <c r="A23" s="35">
        <v>15</v>
      </c>
      <c r="B23" s="55">
        <v>1333009500</v>
      </c>
      <c r="C23" s="55" t="s">
        <v>139</v>
      </c>
      <c r="D23" s="33">
        <f t="shared" si="0"/>
        <v>10.664999999999999</v>
      </c>
      <c r="E23" s="66">
        <f t="shared" si="1"/>
        <v>8</v>
      </c>
      <c r="F23" s="47">
        <v>13</v>
      </c>
      <c r="G23" s="47">
        <v>8.33</v>
      </c>
      <c r="H23" s="33">
        <f t="shared" si="2"/>
        <v>6.585</v>
      </c>
      <c r="I23" s="67">
        <f t="shared" si="3"/>
        <v>0</v>
      </c>
      <c r="J23" s="47">
        <v>7.17</v>
      </c>
      <c r="K23" s="47">
        <v>6</v>
      </c>
      <c r="L23" s="33">
        <f t="shared" si="4"/>
        <v>10.335000000000001</v>
      </c>
      <c r="M23" s="66">
        <f t="shared" si="5"/>
        <v>6</v>
      </c>
      <c r="N23" s="47">
        <v>9.67</v>
      </c>
      <c r="O23" s="47">
        <v>11</v>
      </c>
      <c r="P23" s="51">
        <f t="shared" si="6"/>
        <v>13.18</v>
      </c>
      <c r="Q23" s="57">
        <f t="shared" si="7"/>
        <v>3</v>
      </c>
      <c r="R23" s="47">
        <v>13.18</v>
      </c>
      <c r="S23" s="33">
        <f t="shared" si="8"/>
        <v>3.5</v>
      </c>
      <c r="T23" s="66">
        <f t="shared" si="9"/>
        <v>0</v>
      </c>
      <c r="U23" s="128">
        <v>0</v>
      </c>
      <c r="V23" s="47">
        <v>3.5</v>
      </c>
      <c r="W23" s="51">
        <f t="shared" si="10"/>
        <v>8.5</v>
      </c>
      <c r="X23" s="57">
        <f t="shared" si="11"/>
        <v>0</v>
      </c>
      <c r="Y23" s="63">
        <v>0</v>
      </c>
      <c r="Z23" s="47">
        <v>8.5</v>
      </c>
      <c r="AA23" s="33">
        <f t="shared" si="12"/>
        <v>14</v>
      </c>
      <c r="AB23" s="67">
        <f t="shared" si="13"/>
        <v>1</v>
      </c>
      <c r="AC23" s="47">
        <v>14</v>
      </c>
      <c r="AD23" s="51">
        <f t="shared" si="14"/>
        <v>9.2516666666666652</v>
      </c>
      <c r="AE23" s="66">
        <f t="shared" si="15"/>
        <v>18</v>
      </c>
      <c r="AF23" s="30"/>
      <c r="AG23" s="33">
        <f t="shared" si="16"/>
        <v>11.164999999999999</v>
      </c>
      <c r="AH23" s="66">
        <f t="shared" si="17"/>
        <v>8</v>
      </c>
      <c r="AI23" s="47">
        <v>10.83</v>
      </c>
      <c r="AJ23" s="47">
        <v>11.5</v>
      </c>
      <c r="AK23" s="33">
        <f t="shared" si="18"/>
        <v>8.0850000000000009</v>
      </c>
      <c r="AL23" s="67">
        <f t="shared" si="19"/>
        <v>4</v>
      </c>
      <c r="AM23" s="47">
        <v>4</v>
      </c>
      <c r="AN23" s="47">
        <v>12.17</v>
      </c>
      <c r="AO23" s="33">
        <f t="shared" si="20"/>
        <v>10.5</v>
      </c>
      <c r="AP23" s="66">
        <f t="shared" si="21"/>
        <v>6</v>
      </c>
      <c r="AQ23" s="47">
        <v>10</v>
      </c>
      <c r="AR23" s="47">
        <v>11</v>
      </c>
      <c r="AS23" s="51">
        <f t="shared" si="22"/>
        <v>12.21</v>
      </c>
      <c r="AT23" s="57">
        <f t="shared" si="23"/>
        <v>3</v>
      </c>
      <c r="AU23" s="47">
        <v>12.21</v>
      </c>
      <c r="AV23" s="33">
        <f t="shared" si="24"/>
        <v>13</v>
      </c>
      <c r="AW23" s="66">
        <f t="shared" si="25"/>
        <v>2</v>
      </c>
      <c r="AX23" s="47">
        <v>13</v>
      </c>
      <c r="AY23" s="63">
        <v>0</v>
      </c>
      <c r="AZ23" s="51">
        <f t="shared" si="26"/>
        <v>6</v>
      </c>
      <c r="BA23" s="57">
        <f t="shared" si="27"/>
        <v>0</v>
      </c>
      <c r="BB23" s="47">
        <v>6</v>
      </c>
      <c r="BC23" s="63">
        <v>0</v>
      </c>
      <c r="BD23" s="33">
        <f t="shared" si="28"/>
        <v>14.5</v>
      </c>
      <c r="BE23" s="67">
        <f t="shared" si="29"/>
        <v>1</v>
      </c>
      <c r="BF23" s="47">
        <v>14.5</v>
      </c>
      <c r="BG23" s="51">
        <f t="shared" si="30"/>
        <v>10.204333333333333</v>
      </c>
      <c r="BH23" s="66">
        <f t="shared" si="31"/>
        <v>30</v>
      </c>
      <c r="BI23" s="75"/>
      <c r="BJ23" s="78">
        <f t="shared" si="32"/>
        <v>9.727999999999998</v>
      </c>
      <c r="BK23" s="34" t="str">
        <f t="shared" si="33"/>
        <v>Rattrapge</v>
      </c>
      <c r="BL23" s="68">
        <f t="shared" si="34"/>
        <v>48</v>
      </c>
    </row>
    <row r="24" spans="1:64" ht="50.1" customHeight="1">
      <c r="A24" s="35">
        <v>16</v>
      </c>
      <c r="B24" s="55">
        <v>1333003575</v>
      </c>
      <c r="C24" s="55" t="s">
        <v>141</v>
      </c>
      <c r="D24" s="33">
        <f t="shared" si="0"/>
        <v>10.164999999999999</v>
      </c>
      <c r="E24" s="66">
        <f t="shared" si="1"/>
        <v>8</v>
      </c>
      <c r="F24" s="47">
        <v>10.33</v>
      </c>
      <c r="G24" s="47">
        <v>10</v>
      </c>
      <c r="H24" s="33">
        <f t="shared" si="2"/>
        <v>8.6649999999999991</v>
      </c>
      <c r="I24" s="67">
        <f t="shared" si="3"/>
        <v>4</v>
      </c>
      <c r="J24" s="47">
        <v>11.33</v>
      </c>
      <c r="K24" s="47">
        <v>6</v>
      </c>
      <c r="L24" s="33">
        <f t="shared" si="4"/>
        <v>8.5</v>
      </c>
      <c r="M24" s="66">
        <f t="shared" si="5"/>
        <v>3</v>
      </c>
      <c r="N24" s="47">
        <v>11</v>
      </c>
      <c r="O24" s="47">
        <v>6</v>
      </c>
      <c r="P24" s="51">
        <f t="shared" si="6"/>
        <v>13.18</v>
      </c>
      <c r="Q24" s="57">
        <f t="shared" si="7"/>
        <v>3</v>
      </c>
      <c r="R24" s="47">
        <v>13.18</v>
      </c>
      <c r="S24" s="33">
        <f t="shared" si="8"/>
        <v>4</v>
      </c>
      <c r="T24" s="66">
        <f t="shared" si="9"/>
        <v>0</v>
      </c>
      <c r="U24" s="128">
        <v>0</v>
      </c>
      <c r="V24" s="47">
        <v>4</v>
      </c>
      <c r="W24" s="51">
        <f t="shared" si="10"/>
        <v>10</v>
      </c>
      <c r="X24" s="57">
        <f t="shared" si="11"/>
        <v>2</v>
      </c>
      <c r="Y24" s="63">
        <v>0</v>
      </c>
      <c r="Z24" s="47">
        <v>10</v>
      </c>
      <c r="AA24" s="33">
        <f t="shared" si="12"/>
        <v>13.5</v>
      </c>
      <c r="AB24" s="67">
        <f t="shared" si="13"/>
        <v>1</v>
      </c>
      <c r="AC24" s="47">
        <v>13.5</v>
      </c>
      <c r="AD24" s="51">
        <f t="shared" si="14"/>
        <v>9.4226666666666645</v>
      </c>
      <c r="AE24" s="66">
        <f t="shared" si="15"/>
        <v>21</v>
      </c>
      <c r="AF24" s="30"/>
      <c r="AG24" s="33">
        <f t="shared" si="16"/>
        <v>10.085000000000001</v>
      </c>
      <c r="AH24" s="66">
        <f t="shared" si="17"/>
        <v>8</v>
      </c>
      <c r="AI24" s="47">
        <v>12.67</v>
      </c>
      <c r="AJ24" s="47">
        <v>7.5</v>
      </c>
      <c r="AK24" s="33">
        <f t="shared" si="18"/>
        <v>7.165</v>
      </c>
      <c r="AL24" s="67">
        <f t="shared" si="19"/>
        <v>4</v>
      </c>
      <c r="AM24" s="47">
        <v>3</v>
      </c>
      <c r="AN24" s="47">
        <v>11.33</v>
      </c>
      <c r="AO24" s="33">
        <f t="shared" si="20"/>
        <v>11</v>
      </c>
      <c r="AP24" s="66">
        <f t="shared" si="21"/>
        <v>6</v>
      </c>
      <c r="AQ24" s="47">
        <v>11.5</v>
      </c>
      <c r="AR24" s="47">
        <v>10.5</v>
      </c>
      <c r="AS24" s="51">
        <f t="shared" si="22"/>
        <v>10.02</v>
      </c>
      <c r="AT24" s="57">
        <f t="shared" si="23"/>
        <v>3</v>
      </c>
      <c r="AU24" s="47">
        <v>10.02</v>
      </c>
      <c r="AV24" s="33">
        <f t="shared" si="24"/>
        <v>12.5</v>
      </c>
      <c r="AW24" s="66">
        <f t="shared" si="25"/>
        <v>2</v>
      </c>
      <c r="AX24" s="47">
        <v>12.5</v>
      </c>
      <c r="AY24" s="63">
        <v>0</v>
      </c>
      <c r="AZ24" s="51">
        <f t="shared" si="26"/>
        <v>10</v>
      </c>
      <c r="BA24" s="57">
        <f t="shared" si="27"/>
        <v>2</v>
      </c>
      <c r="BB24" s="47">
        <v>10</v>
      </c>
      <c r="BC24" s="63">
        <v>0</v>
      </c>
      <c r="BD24" s="33">
        <f t="shared" si="28"/>
        <v>13</v>
      </c>
      <c r="BE24" s="67">
        <f t="shared" si="29"/>
        <v>1</v>
      </c>
      <c r="BF24" s="47">
        <v>13</v>
      </c>
      <c r="BG24" s="51">
        <f t="shared" si="30"/>
        <v>9.7353333333333332</v>
      </c>
      <c r="BH24" s="66">
        <f t="shared" si="31"/>
        <v>26</v>
      </c>
      <c r="BI24" s="75"/>
      <c r="BJ24" s="78">
        <f t="shared" si="32"/>
        <v>9.5789999999999988</v>
      </c>
      <c r="BK24" s="34" t="str">
        <f t="shared" si="33"/>
        <v>Rattrapge</v>
      </c>
      <c r="BL24" s="68">
        <f t="shared" si="34"/>
        <v>47</v>
      </c>
    </row>
    <row r="25" spans="1:64" ht="50.1" customHeight="1">
      <c r="A25" s="35">
        <v>17</v>
      </c>
      <c r="B25" s="55">
        <v>1333012550</v>
      </c>
      <c r="C25" s="55" t="s">
        <v>143</v>
      </c>
      <c r="D25" s="33">
        <f t="shared" si="0"/>
        <v>8.58</v>
      </c>
      <c r="E25" s="66">
        <f t="shared" si="1"/>
        <v>0</v>
      </c>
      <c r="F25" s="47">
        <v>9.83</v>
      </c>
      <c r="G25" s="47">
        <v>7.33</v>
      </c>
      <c r="H25" s="33">
        <f t="shared" si="2"/>
        <v>5</v>
      </c>
      <c r="I25" s="67">
        <f t="shared" si="3"/>
        <v>0</v>
      </c>
      <c r="J25" s="47">
        <v>7</v>
      </c>
      <c r="K25" s="47">
        <v>3</v>
      </c>
      <c r="L25" s="33">
        <f t="shared" si="4"/>
        <v>9.25</v>
      </c>
      <c r="M25" s="66">
        <f t="shared" si="5"/>
        <v>3</v>
      </c>
      <c r="N25" s="47">
        <v>10</v>
      </c>
      <c r="O25" s="47">
        <v>8.5</v>
      </c>
      <c r="P25" s="51">
        <f t="shared" si="6"/>
        <v>11.98</v>
      </c>
      <c r="Q25" s="57">
        <f t="shared" si="7"/>
        <v>3</v>
      </c>
      <c r="R25" s="47">
        <v>11.98</v>
      </c>
      <c r="S25" s="33">
        <f t="shared" si="8"/>
        <v>6</v>
      </c>
      <c r="T25" s="66">
        <f t="shared" si="9"/>
        <v>0</v>
      </c>
      <c r="U25" s="128">
        <v>0</v>
      </c>
      <c r="V25" s="47">
        <v>6</v>
      </c>
      <c r="W25" s="51">
        <f t="shared" si="10"/>
        <v>9</v>
      </c>
      <c r="X25" s="57">
        <f t="shared" si="11"/>
        <v>0</v>
      </c>
      <c r="Y25" s="63">
        <v>0</v>
      </c>
      <c r="Z25" s="47">
        <v>9</v>
      </c>
      <c r="AA25" s="33">
        <f t="shared" si="12"/>
        <v>15.5</v>
      </c>
      <c r="AB25" s="67">
        <f t="shared" si="13"/>
        <v>1</v>
      </c>
      <c r="AC25" s="47">
        <v>15.5</v>
      </c>
      <c r="AD25" s="51">
        <f t="shared" si="14"/>
        <v>8.1859999999999999</v>
      </c>
      <c r="AE25" s="66">
        <f t="shared" si="15"/>
        <v>7</v>
      </c>
      <c r="AF25" s="30"/>
      <c r="AG25" s="33">
        <f t="shared" si="16"/>
        <v>9.0850000000000009</v>
      </c>
      <c r="AH25" s="66">
        <f t="shared" si="17"/>
        <v>4</v>
      </c>
      <c r="AI25" s="47">
        <v>10.5</v>
      </c>
      <c r="AJ25" s="47">
        <v>7.67</v>
      </c>
      <c r="AK25" s="33">
        <f t="shared" si="18"/>
        <v>7.75</v>
      </c>
      <c r="AL25" s="67">
        <f t="shared" si="19"/>
        <v>4</v>
      </c>
      <c r="AM25" s="47">
        <v>5</v>
      </c>
      <c r="AN25" s="47">
        <v>10.5</v>
      </c>
      <c r="AO25" s="33">
        <f t="shared" si="20"/>
        <v>12</v>
      </c>
      <c r="AP25" s="66">
        <f t="shared" si="21"/>
        <v>6</v>
      </c>
      <c r="AQ25" s="47">
        <v>12</v>
      </c>
      <c r="AR25" s="47">
        <v>12</v>
      </c>
      <c r="AS25" s="51">
        <f t="shared" si="22"/>
        <v>13.83</v>
      </c>
      <c r="AT25" s="57">
        <f t="shared" si="23"/>
        <v>3</v>
      </c>
      <c r="AU25" s="47">
        <v>13.83</v>
      </c>
      <c r="AV25" s="33">
        <f t="shared" si="24"/>
        <v>9</v>
      </c>
      <c r="AW25" s="66">
        <f t="shared" si="25"/>
        <v>0</v>
      </c>
      <c r="AX25" s="47">
        <v>9</v>
      </c>
      <c r="AY25" s="63">
        <v>0</v>
      </c>
      <c r="AZ25" s="51">
        <f t="shared" si="26"/>
        <v>5</v>
      </c>
      <c r="BA25" s="57">
        <f t="shared" si="27"/>
        <v>0</v>
      </c>
      <c r="BB25" s="47">
        <v>5</v>
      </c>
      <c r="BC25" s="63">
        <v>0</v>
      </c>
      <c r="BD25" s="33">
        <f t="shared" si="28"/>
        <v>16</v>
      </c>
      <c r="BE25" s="67">
        <f t="shared" si="29"/>
        <v>1</v>
      </c>
      <c r="BF25" s="47">
        <v>16</v>
      </c>
      <c r="BG25" s="51">
        <f t="shared" si="30"/>
        <v>9.7390000000000008</v>
      </c>
      <c r="BH25" s="66">
        <f t="shared" si="31"/>
        <v>18</v>
      </c>
      <c r="BI25" s="75"/>
      <c r="BJ25" s="78">
        <f t="shared" si="32"/>
        <v>8.9625000000000004</v>
      </c>
      <c r="BK25" s="34" t="str">
        <f t="shared" si="33"/>
        <v>Rattrapge</v>
      </c>
      <c r="BL25" s="68">
        <f t="shared" si="34"/>
        <v>25</v>
      </c>
    </row>
    <row r="27" spans="1:64">
      <c r="AC27" s="210" t="s">
        <v>175</v>
      </c>
      <c r="AD27" s="210"/>
      <c r="AE27" s="210"/>
      <c r="AF27" s="210"/>
      <c r="AG27" s="210"/>
      <c r="AH27" s="210"/>
      <c r="AI27" s="210"/>
    </row>
    <row r="28" spans="1:64">
      <c r="AC28" s="210"/>
      <c r="AD28" s="210"/>
      <c r="AE28" s="210"/>
      <c r="AF28" s="210"/>
      <c r="AG28" s="210"/>
      <c r="AH28" s="210"/>
      <c r="AI28" s="210"/>
    </row>
  </sheetData>
  <mergeCells count="23">
    <mergeCell ref="M7:M8"/>
    <mergeCell ref="Q7:Q8"/>
    <mergeCell ref="T7:T8"/>
    <mergeCell ref="X7:X8"/>
    <mergeCell ref="A3:F3"/>
    <mergeCell ref="A5:F5"/>
    <mergeCell ref="A7:C7"/>
    <mergeCell ref="E7:E8"/>
    <mergeCell ref="I7:I8"/>
    <mergeCell ref="AB7:AB8"/>
    <mergeCell ref="AE7:AE8"/>
    <mergeCell ref="AH7:AH8"/>
    <mergeCell ref="AL7:AL8"/>
    <mergeCell ref="AP7:AP8"/>
    <mergeCell ref="BL7:BL8"/>
    <mergeCell ref="AC27:AI28"/>
    <mergeCell ref="AW7:AW8"/>
    <mergeCell ref="BA7:BA8"/>
    <mergeCell ref="BE7:BE8"/>
    <mergeCell ref="BH7:BH8"/>
    <mergeCell ref="BJ7:BJ8"/>
    <mergeCell ref="BK7:BK8"/>
    <mergeCell ref="AT7:AT8"/>
  </mergeCells>
  <pageMargins left="0.19685039370078741" right="0.19685039370078741" top="0.19685039370078741" bottom="0.19685039370078741" header="0" footer="0"/>
  <pageSetup paperSize="9"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PV_Master 2_Sante</vt:lpstr>
      <vt:lpstr>PV_Psych 2_Norm</vt:lpstr>
      <vt:lpstr>Feuil2</vt:lpstr>
      <vt:lpstr>Rattra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2016-04-17T13:26:28Z</cp:lastPrinted>
  <dcterms:created xsi:type="dcterms:W3CDTF">2015-06-01T11:34:01Z</dcterms:created>
  <dcterms:modified xsi:type="dcterms:W3CDTF">2016-04-18T11:26:26Z</dcterms:modified>
</cp:coreProperties>
</file>