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Feuil1!$A$13:$AI$15</definedName>
  </definedNames>
  <calcPr calcId="124519"/>
</workbook>
</file>

<file path=xl/calcChain.xml><?xml version="1.0" encoding="utf-8"?>
<calcChain xmlns="http://schemas.openxmlformats.org/spreadsheetml/2006/main">
  <c r="AI14" i="1"/>
  <c r="AI15"/>
  <c r="AI16"/>
  <c r="AI17"/>
  <c r="AI13"/>
  <c r="M13"/>
  <c r="M14"/>
  <c r="M15"/>
  <c r="M16"/>
  <c r="M17"/>
  <c r="T13"/>
  <c r="AE13" s="1"/>
  <c r="U13" l="1"/>
  <c r="T14"/>
  <c r="T15"/>
  <c r="U15" s="1"/>
  <c r="T16"/>
  <c r="U16" s="1"/>
  <c r="T17"/>
  <c r="U17" s="1"/>
  <c r="AE17" l="1"/>
  <c r="AE15"/>
  <c r="AE16"/>
  <c r="AE14"/>
  <c r="U14"/>
  <c r="AG16"/>
  <c r="AH16" s="1"/>
  <c r="AG17"/>
  <c r="AH17" l="1"/>
  <c r="AG13" l="1"/>
  <c r="AG14"/>
  <c r="AG15"/>
  <c r="AH15" l="1"/>
  <c r="AH14"/>
  <c r="AH13"/>
</calcChain>
</file>

<file path=xl/sharedStrings.xml><?xml version="1.0" encoding="utf-8"?>
<sst xmlns="http://schemas.openxmlformats.org/spreadsheetml/2006/main" count="77" uniqueCount="55">
  <si>
    <t>UNIVERSITE ABDERRAHMANE MIRA  - BEJAIA -</t>
  </si>
  <si>
    <t xml:space="preserve">FACULTE  SCIENCES HUMAINES ET SOCIALES      </t>
  </si>
  <si>
    <t xml:space="preserve">         DEPARTEMENT  SCIENCES SOCIALES       </t>
  </si>
  <si>
    <t xml:space="preserve">Domaine : Sciences Humaines et Sociales       </t>
  </si>
  <si>
    <t xml:space="preserve">Filière  :Sciences Sociales - Orthophonie  </t>
  </si>
  <si>
    <t>Diplôme préparé : Licence</t>
  </si>
  <si>
    <t xml:space="preserve">Date de Délibération :  </t>
  </si>
  <si>
    <t xml:space="preserve">Année d'Etude : 2ème année </t>
  </si>
  <si>
    <t>UEF03</t>
  </si>
  <si>
    <t>UEM03</t>
  </si>
  <si>
    <t>UED03</t>
  </si>
  <si>
    <t>UET03</t>
  </si>
  <si>
    <t>Moy. S3</t>
  </si>
  <si>
    <t>Session</t>
  </si>
  <si>
    <t>Crédits Validés</t>
  </si>
  <si>
    <t>Crédits Capitalisés</t>
  </si>
  <si>
    <t>°N</t>
  </si>
  <si>
    <t>Matricule</t>
  </si>
  <si>
    <t>Nom</t>
  </si>
  <si>
    <t>Prénom</t>
  </si>
  <si>
    <t>Crédits : 20</t>
  </si>
  <si>
    <t>Crédits : 6</t>
  </si>
  <si>
    <t>Crédits : 02</t>
  </si>
  <si>
    <t>Linguistique .1</t>
  </si>
  <si>
    <t>Phonetique. 1</t>
  </si>
  <si>
    <t>An.Phy.Ap.Ph.Au .1</t>
  </si>
  <si>
    <t>An.Phy.Sys.Ner.1</t>
  </si>
  <si>
    <t>Moy. U</t>
  </si>
  <si>
    <t>Crédits</t>
  </si>
  <si>
    <t>Method.Rech.1</t>
  </si>
  <si>
    <t>Psychom.Test.Psy. 1</t>
  </si>
  <si>
    <t>Mat.optio.1:Psycho.Dévlop</t>
  </si>
  <si>
    <t>Cré.05</t>
  </si>
  <si>
    <t>Cré.03</t>
  </si>
  <si>
    <t>Cré.02</t>
  </si>
  <si>
    <t>Katia</t>
  </si>
  <si>
    <t>1533013292</t>
  </si>
  <si>
    <t>BROUK</t>
  </si>
  <si>
    <t>Lilia</t>
  </si>
  <si>
    <t>1433015258</t>
  </si>
  <si>
    <t>DJAYET</t>
  </si>
  <si>
    <t>1433018335</t>
  </si>
  <si>
    <t>HAMLAT</t>
  </si>
  <si>
    <t>Bedreddine</t>
  </si>
  <si>
    <t xml:space="preserve">RESULTAT </t>
  </si>
  <si>
    <t xml:space="preserve">PV de deliberation </t>
  </si>
  <si>
    <t>langue spécialisée 1</t>
  </si>
  <si>
    <t>1433012080</t>
  </si>
  <si>
    <t>BOUKLILA</t>
  </si>
  <si>
    <t>Sylia</t>
  </si>
  <si>
    <t>1433001748</t>
  </si>
  <si>
    <t>TAFOUK</t>
  </si>
  <si>
    <t>Sabrina</t>
  </si>
  <si>
    <t>Session___________: Normale</t>
  </si>
  <si>
    <t>Année Universitaire  : 2017/2018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</si>
</sst>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00.00"/>
    <numFmt numFmtId="165" formatCode="_-* #,##0.00\ &quot;F&quot;_-;\-* #,##0.00\ &quot;F&quot;_-;_-* &quot;-&quot;??\ &quot;F&quot;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sz val="14"/>
      <name val="Cambria"/>
      <family val="1"/>
      <scheme val="major"/>
    </font>
    <font>
      <b/>
      <sz val="14"/>
      <color rgb="FF000000"/>
      <name val="Cambria"/>
      <family val="1"/>
      <scheme val="major"/>
    </font>
    <font>
      <u/>
      <sz val="14"/>
      <name val="Cambria"/>
      <family val="1"/>
      <scheme val="major"/>
    </font>
    <font>
      <sz val="16"/>
      <name val="Cambria"/>
      <family val="1"/>
      <scheme val="major"/>
    </font>
    <font>
      <b/>
      <sz val="16"/>
      <name val="Cambria"/>
      <family val="1"/>
      <scheme val="maj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20"/>
      <color rgb="FF000000"/>
      <name val="Cambria"/>
      <family val="1"/>
      <scheme val="major"/>
    </font>
    <font>
      <sz val="8"/>
      <name val="Cambria"/>
      <family val="1"/>
      <scheme val="major"/>
    </font>
    <font>
      <sz val="11"/>
      <color rgb="FF08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65" fontId="4" fillId="0" borderId="0" xfId="1" applyNumberFormat="1" applyFont="1" applyFill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textRotation="90"/>
    </xf>
    <xf numFmtId="2" fontId="8" fillId="0" borderId="1" xfId="0" applyNumberFormat="1" applyFont="1" applyFill="1" applyBorder="1" applyAlignment="1">
      <alignment horizontal="center" vertical="center" textRotation="90"/>
    </xf>
    <xf numFmtId="0" fontId="0" fillId="0" borderId="1" xfId="0" applyBorder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Fill="1" applyAlignment="1">
      <alignment vertical="center"/>
    </xf>
    <xf numFmtId="0" fontId="3" fillId="0" borderId="0" xfId="0" applyFont="1" applyBorder="1"/>
    <xf numFmtId="2" fontId="1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2" fontId="3" fillId="3" borderId="0" xfId="0" applyNumberFormat="1" applyFont="1" applyFill="1" applyAlignment="1">
      <alignment horizontal="center"/>
    </xf>
    <xf numFmtId="2" fontId="2" fillId="3" borderId="2" xfId="0" applyNumberFormat="1" applyFont="1" applyFill="1" applyBorder="1" applyAlignment="1">
      <alignment horizontal="center" vertical="center" textRotation="90" wrapText="1"/>
    </xf>
    <xf numFmtId="2" fontId="2" fillId="3" borderId="3" xfId="0" applyNumberFormat="1" applyFont="1" applyFill="1" applyBorder="1" applyAlignment="1">
      <alignment horizontal="center" vertical="center" textRotation="90" wrapText="1"/>
    </xf>
    <xf numFmtId="2" fontId="0" fillId="3" borderId="0" xfId="0" applyNumberForma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2" fontId="3" fillId="0" borderId="0" xfId="0" applyNumberFormat="1" applyFont="1" applyBorder="1"/>
    <xf numFmtId="2" fontId="5" fillId="0" borderId="0" xfId="0" applyNumberFormat="1" applyFont="1" applyBorder="1" applyAlignment="1">
      <alignment vertical="center"/>
    </xf>
    <xf numFmtId="0" fontId="0" fillId="0" borderId="1" xfId="0" applyFont="1" applyBorder="1"/>
    <xf numFmtId="0" fontId="0" fillId="3" borderId="1" xfId="0" applyFont="1" applyFill="1" applyBorder="1"/>
    <xf numFmtId="49" fontId="13" fillId="3" borderId="1" xfId="0" applyNumberFormat="1" applyFont="1" applyFill="1" applyBorder="1" applyAlignment="1"/>
    <xf numFmtId="0" fontId="2" fillId="0" borderId="0" xfId="0" applyFont="1" applyFill="1" applyAlignment="1">
      <alignment vertical="center"/>
    </xf>
    <xf numFmtId="2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0" fontId="14" fillId="2" borderId="2" xfId="0" applyNumberFormat="1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2" fontId="14" fillId="0" borderId="1" xfId="0" applyNumberFormat="1" applyFont="1" applyBorder="1" applyAlignment="1"/>
    <xf numFmtId="0" fontId="14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2" fontId="15" fillId="0" borderId="2" xfId="0" applyNumberFormat="1" applyFont="1" applyBorder="1" applyAlignment="1">
      <alignment horizontal="center"/>
    </xf>
    <xf numFmtId="2" fontId="14" fillId="0" borderId="2" xfId="0" applyNumberFormat="1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2" borderId="1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textRotation="90"/>
    </xf>
    <xf numFmtId="0" fontId="10" fillId="0" borderId="3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 textRotation="90"/>
    </xf>
    <xf numFmtId="0" fontId="4" fillId="0" borderId="0" xfId="0" applyFont="1" applyFill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 textRotation="90" wrapText="1"/>
    </xf>
    <xf numFmtId="2" fontId="2" fillId="2" borderId="3" xfId="0" applyNumberFormat="1" applyFont="1" applyFill="1" applyBorder="1" applyAlignment="1">
      <alignment horizontal="center" vertical="center" textRotation="90" wrapText="1"/>
    </xf>
    <xf numFmtId="2" fontId="2" fillId="2" borderId="4" xfId="0" applyNumberFormat="1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 readingOrder="2"/>
    </xf>
    <xf numFmtId="0" fontId="2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2" fontId="4" fillId="0" borderId="1" xfId="0" applyNumberFormat="1" applyFont="1" applyFill="1" applyBorder="1" applyAlignment="1">
      <alignment horizontal="center" vertical="center" textRotation="90"/>
    </xf>
    <xf numFmtId="164" fontId="4" fillId="0" borderId="2" xfId="0" applyNumberFormat="1" applyFont="1" applyFill="1" applyBorder="1" applyAlignment="1">
      <alignment horizontal="center" vertical="center" textRotation="90"/>
    </xf>
    <xf numFmtId="164" fontId="4" fillId="0" borderId="4" xfId="0" applyNumberFormat="1" applyFont="1" applyFill="1" applyBorder="1" applyAlignment="1">
      <alignment horizontal="center" vertical="center" textRotation="90"/>
    </xf>
    <xf numFmtId="2" fontId="4" fillId="0" borderId="2" xfId="0" applyNumberFormat="1" applyFont="1" applyFill="1" applyBorder="1" applyAlignment="1">
      <alignment horizontal="center" vertical="center" textRotation="90" wrapText="1"/>
    </xf>
    <xf numFmtId="2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2" fontId="4" fillId="0" borderId="2" xfId="0" applyNumberFormat="1" applyFont="1" applyFill="1" applyBorder="1" applyAlignment="1">
      <alignment horizontal="center" vertical="center" textRotation="90"/>
    </xf>
    <xf numFmtId="2" fontId="4" fillId="0" borderId="4" xfId="0" applyNumberFormat="1" applyFont="1" applyFill="1" applyBorder="1" applyAlignment="1">
      <alignment horizontal="center" vertical="center" textRotation="90"/>
    </xf>
    <xf numFmtId="2" fontId="4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vertic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"/>
  <sheetViews>
    <sheetView tabSelected="1" zoomScale="93" zoomScaleNormal="93" workbookViewId="0">
      <selection activeCell="AJ5" sqref="AJ5"/>
    </sheetView>
  </sheetViews>
  <sheetFormatPr baseColWidth="10" defaultRowHeight="15"/>
  <cols>
    <col min="1" max="1" width="3" customWidth="1"/>
    <col min="3" max="3" width="15.7109375" customWidth="1"/>
    <col min="5" max="5" width="5.7109375" style="19" customWidth="1"/>
    <col min="6" max="6" width="2.85546875" style="18" customWidth="1"/>
    <col min="7" max="7" width="5.42578125" style="19" customWidth="1"/>
    <col min="8" max="8" width="2.85546875" style="18" customWidth="1"/>
    <col min="9" max="9" width="5.42578125" style="19" customWidth="1"/>
    <col min="10" max="10" width="2.85546875" style="18" customWidth="1"/>
    <col min="11" max="11" width="5.42578125" style="19" customWidth="1"/>
    <col min="12" max="12" width="2.28515625" style="18" customWidth="1"/>
    <col min="13" max="13" width="6.42578125" style="19" customWidth="1"/>
    <col min="14" max="14" width="3.5703125" style="18" customWidth="1"/>
    <col min="15" max="15" width="2.85546875" style="18" customWidth="1"/>
    <col min="16" max="16" width="5.5703125" style="19" customWidth="1"/>
    <col min="17" max="17" width="2.85546875" customWidth="1"/>
    <col min="18" max="18" width="5.5703125" style="19" customWidth="1"/>
    <col min="19" max="19" width="2.85546875" style="18" customWidth="1"/>
    <col min="20" max="20" width="4.7109375" style="18" customWidth="1"/>
    <col min="21" max="21" width="3.140625" style="18" customWidth="1"/>
    <col min="22" max="22" width="2.7109375" style="18" customWidth="1"/>
    <col min="23" max="23" width="5.5703125" style="19" customWidth="1"/>
    <col min="24" max="24" width="2.42578125" style="18" customWidth="1"/>
    <col min="25" max="25" width="5.42578125" style="19" customWidth="1"/>
    <col min="26" max="26" width="4" style="18" customWidth="1"/>
    <col min="27" max="27" width="5.5703125" style="19" customWidth="1"/>
    <col min="28" max="28" width="6" style="19" customWidth="1"/>
    <col min="29" max="29" width="3.85546875" style="18" customWidth="1"/>
    <col min="30" max="30" width="2.5703125" style="18" customWidth="1"/>
    <col min="31" max="31" width="5.5703125" style="19" customWidth="1"/>
    <col min="32" max="32" width="3.140625" style="28" customWidth="1"/>
    <col min="33" max="33" width="3.5703125" style="18" customWidth="1"/>
    <col min="34" max="34" width="3.85546875" style="18" customWidth="1"/>
    <col min="35" max="35" width="13" style="18" customWidth="1"/>
  </cols>
  <sheetData>
    <row r="1" spans="1:35" s="1" customFormat="1" ht="24.9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2"/>
    </row>
    <row r="2" spans="1:35" s="1" customFormat="1" ht="24.9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2"/>
    </row>
    <row r="3" spans="1:35" s="1" customFormat="1" ht="24.95" customHeight="1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2"/>
    </row>
    <row r="4" spans="1:35" s="1" customFormat="1" ht="14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5"/>
      <c r="AC4" s="2"/>
      <c r="AD4" s="2"/>
      <c r="AE4" s="20"/>
      <c r="AF4" s="25"/>
      <c r="AG4" s="2"/>
      <c r="AH4" s="2"/>
      <c r="AI4" s="2"/>
    </row>
    <row r="5" spans="1:35" s="1" customFormat="1" ht="24.95" customHeight="1">
      <c r="A5" s="3" t="s">
        <v>3</v>
      </c>
      <c r="B5" s="4"/>
      <c r="C5" s="3"/>
      <c r="D5" s="3"/>
      <c r="E5" s="5"/>
      <c r="F5" s="4"/>
      <c r="G5" s="5"/>
      <c r="H5" s="2"/>
      <c r="I5" s="20"/>
      <c r="J5" s="2"/>
      <c r="K5" s="20"/>
      <c r="L5" s="22"/>
      <c r="M5" s="30"/>
      <c r="N5" s="12"/>
      <c r="O5" s="12"/>
      <c r="P5" s="73" t="s">
        <v>45</v>
      </c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21" t="s">
        <v>54</v>
      </c>
      <c r="AC5" s="21"/>
      <c r="AD5" s="21"/>
      <c r="AE5" s="21"/>
      <c r="AF5" s="21"/>
      <c r="AG5" s="21"/>
      <c r="AH5" s="21"/>
      <c r="AI5" s="2"/>
    </row>
    <row r="6" spans="1:35" s="1" customFormat="1" ht="24.95" customHeight="1">
      <c r="A6" s="8" t="s">
        <v>4</v>
      </c>
      <c r="B6" s="4"/>
      <c r="C6" s="3"/>
      <c r="D6" s="3"/>
      <c r="E6" s="5"/>
      <c r="F6" s="4"/>
      <c r="G6" s="5"/>
      <c r="H6" s="2"/>
      <c r="I6" s="20"/>
      <c r="J6" s="2"/>
      <c r="K6" s="20"/>
      <c r="L6" s="12"/>
      <c r="M6" s="31"/>
      <c r="N6" s="12"/>
      <c r="O6" s="12"/>
      <c r="P6" s="12"/>
      <c r="Q6" s="12"/>
      <c r="R6" s="12"/>
      <c r="S6" s="12"/>
      <c r="T6" s="12"/>
      <c r="U6" s="9"/>
      <c r="V6" s="9"/>
      <c r="W6" s="10"/>
      <c r="X6" s="9"/>
      <c r="Y6" s="5"/>
      <c r="AB6" s="21" t="s">
        <v>6</v>
      </c>
      <c r="AC6" s="21"/>
      <c r="AD6" s="21"/>
      <c r="AE6" s="21"/>
      <c r="AF6" s="21"/>
      <c r="AG6" s="21"/>
      <c r="AH6" s="21"/>
      <c r="AI6" s="2"/>
    </row>
    <row r="7" spans="1:35" s="1" customFormat="1" ht="24.95" customHeight="1">
      <c r="A7" s="74" t="s">
        <v>5</v>
      </c>
      <c r="B7" s="71"/>
      <c r="C7" s="71"/>
      <c r="D7" s="71"/>
      <c r="E7" s="5"/>
      <c r="F7" s="4"/>
      <c r="G7" s="5"/>
      <c r="H7" s="11"/>
      <c r="I7" s="6"/>
      <c r="J7" s="11"/>
      <c r="K7" s="6"/>
      <c r="L7" s="11"/>
      <c r="M7" s="6"/>
      <c r="N7" s="11"/>
      <c r="O7" s="11"/>
      <c r="P7" s="6"/>
      <c r="Q7" s="12"/>
      <c r="R7" s="6"/>
      <c r="S7" s="11"/>
      <c r="T7" s="11"/>
      <c r="U7" s="9"/>
      <c r="V7" s="9"/>
      <c r="W7" s="10"/>
      <c r="X7" s="9"/>
      <c r="Y7" s="5"/>
      <c r="AA7" s="10"/>
      <c r="AB7" s="84" t="s">
        <v>53</v>
      </c>
      <c r="AC7" s="84"/>
      <c r="AD7" s="84"/>
      <c r="AE7" s="84"/>
      <c r="AF7" s="84"/>
      <c r="AG7" s="84"/>
      <c r="AH7" s="84"/>
      <c r="AI7" s="2"/>
    </row>
    <row r="8" spans="1:35" s="1" customFormat="1" ht="24.95" customHeight="1">
      <c r="A8" s="8" t="s">
        <v>7</v>
      </c>
      <c r="B8" s="4"/>
      <c r="C8" s="3"/>
      <c r="D8" s="3"/>
      <c r="E8" s="5"/>
      <c r="F8" s="4"/>
      <c r="G8" s="5"/>
      <c r="H8" s="4"/>
      <c r="I8" s="5"/>
      <c r="J8" s="7"/>
      <c r="K8" s="5"/>
      <c r="L8" s="4"/>
      <c r="M8" s="5"/>
      <c r="N8" s="56"/>
      <c r="O8" s="56"/>
      <c r="P8" s="56"/>
      <c r="Q8" s="56"/>
      <c r="R8" s="56"/>
      <c r="S8" s="56"/>
      <c r="T8" s="29"/>
      <c r="U8" s="4"/>
      <c r="V8" s="4"/>
      <c r="W8" s="5"/>
      <c r="X8" s="4"/>
      <c r="Y8" s="5"/>
      <c r="AA8" s="13"/>
      <c r="AB8" s="5"/>
      <c r="AC8" s="2"/>
      <c r="AD8" s="2"/>
      <c r="AE8" s="20"/>
      <c r="AF8" s="25"/>
      <c r="AG8" s="2"/>
      <c r="AH8" s="2"/>
      <c r="AI8" s="2"/>
    </row>
    <row r="9" spans="1:35" s="1" customFormat="1" ht="18.75" customHeight="1">
      <c r="A9" s="57"/>
      <c r="B9" s="57"/>
      <c r="C9" s="14"/>
      <c r="D9" s="14"/>
      <c r="E9" s="58" t="s">
        <v>8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8" t="s">
        <v>9</v>
      </c>
      <c r="Q9" s="58"/>
      <c r="R9" s="58"/>
      <c r="S9" s="58"/>
      <c r="T9" s="58"/>
      <c r="U9" s="58"/>
      <c r="V9" s="58"/>
      <c r="W9" s="58" t="s">
        <v>10</v>
      </c>
      <c r="X9" s="58"/>
      <c r="Y9" s="58"/>
      <c r="Z9" s="58"/>
      <c r="AA9" s="58" t="s">
        <v>11</v>
      </c>
      <c r="AB9" s="58"/>
      <c r="AC9" s="58"/>
      <c r="AD9" s="58"/>
      <c r="AE9" s="59" t="s">
        <v>12</v>
      </c>
      <c r="AF9" s="26"/>
      <c r="AG9" s="62" t="s">
        <v>14</v>
      </c>
      <c r="AH9" s="65" t="s">
        <v>15</v>
      </c>
      <c r="AI9" s="53" t="s">
        <v>44</v>
      </c>
    </row>
    <row r="10" spans="1:35" s="1" customFormat="1" ht="17.25" customHeight="1">
      <c r="A10" s="68" t="s">
        <v>16</v>
      </c>
      <c r="B10" s="69" t="s">
        <v>17</v>
      </c>
      <c r="C10" s="68" t="s">
        <v>18</v>
      </c>
      <c r="D10" s="68" t="s">
        <v>19</v>
      </c>
      <c r="E10" s="70" t="s">
        <v>20</v>
      </c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 t="s">
        <v>21</v>
      </c>
      <c r="Q10" s="70"/>
      <c r="R10" s="70"/>
      <c r="S10" s="70"/>
      <c r="T10" s="70"/>
      <c r="U10" s="70"/>
      <c r="V10" s="70"/>
      <c r="W10" s="70" t="s">
        <v>22</v>
      </c>
      <c r="X10" s="70"/>
      <c r="Y10" s="70"/>
      <c r="Z10" s="70"/>
      <c r="AA10" s="70" t="s">
        <v>22</v>
      </c>
      <c r="AB10" s="70"/>
      <c r="AC10" s="70"/>
      <c r="AD10" s="70"/>
      <c r="AE10" s="60"/>
      <c r="AF10" s="27"/>
      <c r="AG10" s="63"/>
      <c r="AH10" s="66"/>
      <c r="AI10" s="54"/>
    </row>
    <row r="11" spans="1:35" ht="204.75" customHeight="1">
      <c r="A11" s="68"/>
      <c r="B11" s="69"/>
      <c r="C11" s="68"/>
      <c r="D11" s="68"/>
      <c r="E11" s="15" t="s">
        <v>23</v>
      </c>
      <c r="F11" s="75" t="s">
        <v>13</v>
      </c>
      <c r="G11" s="15" t="s">
        <v>24</v>
      </c>
      <c r="H11" s="75" t="s">
        <v>13</v>
      </c>
      <c r="I11" s="15" t="s">
        <v>25</v>
      </c>
      <c r="J11" s="76" t="s">
        <v>13</v>
      </c>
      <c r="K11" s="15" t="s">
        <v>26</v>
      </c>
      <c r="L11" s="75" t="s">
        <v>13</v>
      </c>
      <c r="M11" s="78" t="s">
        <v>27</v>
      </c>
      <c r="N11" s="80" t="s">
        <v>28</v>
      </c>
      <c r="O11" s="75" t="s">
        <v>13</v>
      </c>
      <c r="P11" s="15" t="s">
        <v>29</v>
      </c>
      <c r="Q11" s="75" t="s">
        <v>13</v>
      </c>
      <c r="R11" s="15" t="s">
        <v>30</v>
      </c>
      <c r="S11" s="75" t="s">
        <v>13</v>
      </c>
      <c r="T11" s="83" t="s">
        <v>27</v>
      </c>
      <c r="U11" s="80" t="s">
        <v>28</v>
      </c>
      <c r="V11" s="75" t="s">
        <v>13</v>
      </c>
      <c r="W11" s="15" t="s">
        <v>31</v>
      </c>
      <c r="X11" s="75" t="s">
        <v>13</v>
      </c>
      <c r="Y11" s="83" t="s">
        <v>27</v>
      </c>
      <c r="Z11" s="80" t="s">
        <v>28</v>
      </c>
      <c r="AA11" s="16" t="s">
        <v>46</v>
      </c>
      <c r="AB11" s="83" t="s">
        <v>27</v>
      </c>
      <c r="AC11" s="80" t="s">
        <v>28</v>
      </c>
      <c r="AD11" s="81" t="s">
        <v>13</v>
      </c>
      <c r="AE11" s="60"/>
      <c r="AF11" s="81" t="s">
        <v>13</v>
      </c>
      <c r="AG11" s="63"/>
      <c r="AH11" s="66"/>
      <c r="AI11" s="54"/>
    </row>
    <row r="12" spans="1:35" s="24" customFormat="1" ht="15" customHeight="1">
      <c r="A12" s="68"/>
      <c r="B12" s="69"/>
      <c r="C12" s="68"/>
      <c r="D12" s="68"/>
      <c r="E12" s="23" t="s">
        <v>32</v>
      </c>
      <c r="F12" s="75"/>
      <c r="G12" s="23" t="s">
        <v>32</v>
      </c>
      <c r="H12" s="75"/>
      <c r="I12" s="23" t="s">
        <v>32</v>
      </c>
      <c r="J12" s="77"/>
      <c r="K12" s="23" t="s">
        <v>32</v>
      </c>
      <c r="L12" s="75"/>
      <c r="M12" s="79"/>
      <c r="N12" s="80"/>
      <c r="O12" s="75"/>
      <c r="P12" s="23" t="s">
        <v>33</v>
      </c>
      <c r="Q12" s="75"/>
      <c r="R12" s="23" t="s">
        <v>33</v>
      </c>
      <c r="S12" s="75"/>
      <c r="T12" s="83"/>
      <c r="U12" s="80"/>
      <c r="V12" s="75"/>
      <c r="W12" s="23" t="s">
        <v>34</v>
      </c>
      <c r="X12" s="75"/>
      <c r="Y12" s="83"/>
      <c r="Z12" s="80"/>
      <c r="AA12" s="23" t="s">
        <v>34</v>
      </c>
      <c r="AB12" s="83"/>
      <c r="AC12" s="80"/>
      <c r="AD12" s="82"/>
      <c r="AE12" s="61"/>
      <c r="AF12" s="82"/>
      <c r="AG12" s="64"/>
      <c r="AH12" s="67"/>
      <c r="AI12" s="55"/>
    </row>
    <row r="13" spans="1:35">
      <c r="A13" s="32">
        <v>1</v>
      </c>
      <c r="B13" s="32" t="s">
        <v>36</v>
      </c>
      <c r="C13" s="33" t="s">
        <v>37</v>
      </c>
      <c r="D13" s="32" t="s">
        <v>38</v>
      </c>
      <c r="E13" s="36">
        <v>10.875</v>
      </c>
      <c r="F13" s="37">
        <v>1</v>
      </c>
      <c r="G13" s="36">
        <v>11.625</v>
      </c>
      <c r="H13" s="37">
        <v>1</v>
      </c>
      <c r="I13" s="36">
        <v>9.25</v>
      </c>
      <c r="J13" s="37">
        <v>1</v>
      </c>
      <c r="K13" s="36">
        <v>8</v>
      </c>
      <c r="L13" s="37">
        <v>1</v>
      </c>
      <c r="M13" s="36">
        <f>(E13*3+G13*3+I13*2+K13*2)/10</f>
        <v>10.199999999999999</v>
      </c>
      <c r="N13" s="37">
        <v>20</v>
      </c>
      <c r="O13" s="37">
        <v>1</v>
      </c>
      <c r="P13" s="38">
        <v>0</v>
      </c>
      <c r="Q13" s="39">
        <v>1</v>
      </c>
      <c r="R13" s="38">
        <v>9.5</v>
      </c>
      <c r="S13" s="39">
        <v>1</v>
      </c>
      <c r="T13" s="37">
        <f>(P13*2+R13*2 )/4</f>
        <v>4.75</v>
      </c>
      <c r="U13" s="40">
        <f>(IF( T13&gt;9.99,6,IF(P13&gt;9.99,2,0)+IF(R13&gt;9.99, 3,0)))</f>
        <v>0</v>
      </c>
      <c r="V13" s="37">
        <v>1</v>
      </c>
      <c r="W13" s="36">
        <v>11.5</v>
      </c>
      <c r="X13" s="37">
        <v>2</v>
      </c>
      <c r="Y13" s="36">
        <v>11.5</v>
      </c>
      <c r="Z13" s="37">
        <v>2</v>
      </c>
      <c r="AA13" s="36">
        <v>12.75</v>
      </c>
      <c r="AB13" s="36">
        <v>12.75</v>
      </c>
      <c r="AC13" s="37">
        <v>2</v>
      </c>
      <c r="AD13" s="37">
        <v>1</v>
      </c>
      <c r="AE13" s="41">
        <f>(M13*10+T13*4+Y13*1+AB13*1)/16</f>
        <v>9.078125</v>
      </c>
      <c r="AF13" s="42">
        <v>1</v>
      </c>
      <c r="AG13" s="37">
        <f>(N13+U13+Z13+AC13)</f>
        <v>24</v>
      </c>
      <c r="AH13" s="43">
        <f t="shared" ref="AH13:AH15" si="0">IF(AE13&gt;9.99,30,AG13)</f>
        <v>24</v>
      </c>
      <c r="AI13" s="17" t="str">
        <f>IF(AE13&gt;9.99,"Acquis","Non Acquis")</f>
        <v>Non Acquis</v>
      </c>
    </row>
    <row r="14" spans="1:35">
      <c r="A14" s="32">
        <v>2</v>
      </c>
      <c r="B14" s="32" t="s">
        <v>39</v>
      </c>
      <c r="C14" s="33" t="s">
        <v>40</v>
      </c>
      <c r="D14" s="32" t="s">
        <v>35</v>
      </c>
      <c r="E14" s="36">
        <v>12</v>
      </c>
      <c r="F14" s="37">
        <v>2</v>
      </c>
      <c r="G14" s="36">
        <v>11</v>
      </c>
      <c r="H14" s="37">
        <v>1</v>
      </c>
      <c r="I14" s="36">
        <v>7</v>
      </c>
      <c r="J14" s="37">
        <v>2</v>
      </c>
      <c r="K14" s="36">
        <v>9.25</v>
      </c>
      <c r="L14" s="37">
        <v>2</v>
      </c>
      <c r="M14" s="36">
        <f t="shared" ref="M14:M17" si="1">(E14*3+G14*3+I14*2+K14*2)/10</f>
        <v>10.15</v>
      </c>
      <c r="N14" s="37">
        <v>20</v>
      </c>
      <c r="O14" s="37">
        <v>2</v>
      </c>
      <c r="P14" s="38">
        <v>0</v>
      </c>
      <c r="Q14" s="39">
        <v>1</v>
      </c>
      <c r="R14" s="38">
        <v>8</v>
      </c>
      <c r="S14" s="39">
        <v>1</v>
      </c>
      <c r="T14" s="37">
        <f t="shared" ref="T14:T17" si="2">(P14*2+R14*2 )/4</f>
        <v>4</v>
      </c>
      <c r="U14" s="40">
        <f t="shared" ref="U14:U17" si="3">(IF( T14&gt;9.99,6,IF(P14&gt;9.99,2,0)+IF(R14&gt;9.99, 3,0)))</f>
        <v>0</v>
      </c>
      <c r="V14" s="37">
        <v>1</v>
      </c>
      <c r="W14" s="36">
        <v>11.75</v>
      </c>
      <c r="X14" s="37">
        <v>2</v>
      </c>
      <c r="Y14" s="36">
        <v>11.75</v>
      </c>
      <c r="Z14" s="37">
        <v>2</v>
      </c>
      <c r="AA14" s="36">
        <v>10</v>
      </c>
      <c r="AB14" s="36">
        <v>10</v>
      </c>
      <c r="AC14" s="37">
        <v>2</v>
      </c>
      <c r="AD14" s="37">
        <v>1</v>
      </c>
      <c r="AE14" s="41">
        <f t="shared" ref="AE14:AE17" si="4">(M14*10+T14*4+Y14*1+AB14*1)/16</f>
        <v>8.703125</v>
      </c>
      <c r="AF14" s="42">
        <v>1</v>
      </c>
      <c r="AG14" s="37">
        <f>(N14+U14+Z14+AC14)</f>
        <v>24</v>
      </c>
      <c r="AH14" s="43">
        <f t="shared" si="0"/>
        <v>24</v>
      </c>
      <c r="AI14" s="17" t="str">
        <f t="shared" ref="AI14:AI17" si="5">IF(AE14&gt;9.99,"Acquis","Non Acquis")</f>
        <v>Non Acquis</v>
      </c>
    </row>
    <row r="15" spans="1:35">
      <c r="A15" s="32">
        <v>3</v>
      </c>
      <c r="B15" s="32" t="s">
        <v>41</v>
      </c>
      <c r="C15" s="33" t="s">
        <v>42</v>
      </c>
      <c r="D15" s="32" t="s">
        <v>43</v>
      </c>
      <c r="E15" s="36">
        <v>13.25</v>
      </c>
      <c r="F15" s="37">
        <v>2</v>
      </c>
      <c r="G15" s="36">
        <v>13</v>
      </c>
      <c r="H15" s="37">
        <v>2</v>
      </c>
      <c r="I15" s="36">
        <v>10</v>
      </c>
      <c r="J15" s="37">
        <v>2</v>
      </c>
      <c r="K15" s="36">
        <v>6.5</v>
      </c>
      <c r="L15" s="37">
        <v>1</v>
      </c>
      <c r="M15" s="36">
        <f t="shared" si="1"/>
        <v>11.175000000000001</v>
      </c>
      <c r="N15" s="37">
        <v>20</v>
      </c>
      <c r="O15" s="37">
        <v>2</v>
      </c>
      <c r="P15" s="38">
        <v>0</v>
      </c>
      <c r="Q15" s="39">
        <v>1</v>
      </c>
      <c r="R15" s="38">
        <v>0</v>
      </c>
      <c r="S15" s="37">
        <v>1</v>
      </c>
      <c r="T15" s="37">
        <f t="shared" si="2"/>
        <v>0</v>
      </c>
      <c r="U15" s="40">
        <f t="shared" si="3"/>
        <v>0</v>
      </c>
      <c r="V15" s="37">
        <v>1</v>
      </c>
      <c r="W15" s="36">
        <v>11</v>
      </c>
      <c r="X15" s="37">
        <v>2</v>
      </c>
      <c r="Y15" s="36">
        <v>11</v>
      </c>
      <c r="Z15" s="37">
        <v>2</v>
      </c>
      <c r="AA15" s="36">
        <v>0</v>
      </c>
      <c r="AB15" s="36">
        <v>0</v>
      </c>
      <c r="AC15" s="37">
        <v>0</v>
      </c>
      <c r="AD15" s="37">
        <v>1</v>
      </c>
      <c r="AE15" s="41">
        <f t="shared" si="4"/>
        <v>7.671875</v>
      </c>
      <c r="AF15" s="42">
        <v>1</v>
      </c>
      <c r="AG15" s="37">
        <f>(N15+U15+Z15+AC15)</f>
        <v>22</v>
      </c>
      <c r="AH15" s="43">
        <f t="shared" si="0"/>
        <v>22</v>
      </c>
      <c r="AI15" s="17" t="str">
        <f t="shared" si="5"/>
        <v>Non Acquis</v>
      </c>
    </row>
    <row r="16" spans="1:35">
      <c r="A16" s="32">
        <v>4</v>
      </c>
      <c r="B16" s="34" t="s">
        <v>47</v>
      </c>
      <c r="C16" s="34" t="s">
        <v>48</v>
      </c>
      <c r="D16" s="34" t="s">
        <v>49</v>
      </c>
      <c r="E16" s="44">
        <v>11.5</v>
      </c>
      <c r="F16" s="37">
        <v>1</v>
      </c>
      <c r="G16" s="36">
        <v>8.5</v>
      </c>
      <c r="H16" s="37">
        <v>1</v>
      </c>
      <c r="I16" s="36">
        <v>9.25</v>
      </c>
      <c r="J16" s="37">
        <v>1</v>
      </c>
      <c r="K16" s="36">
        <v>12</v>
      </c>
      <c r="L16" s="37">
        <v>1</v>
      </c>
      <c r="M16" s="36">
        <f t="shared" si="1"/>
        <v>10.25</v>
      </c>
      <c r="N16" s="37">
        <v>20</v>
      </c>
      <c r="O16" s="45">
        <v>1</v>
      </c>
      <c r="P16" s="46">
        <v>10</v>
      </c>
      <c r="Q16" s="46">
        <v>2</v>
      </c>
      <c r="R16" s="38">
        <v>10.5</v>
      </c>
      <c r="S16" s="47">
        <v>1</v>
      </c>
      <c r="T16" s="37">
        <f t="shared" si="2"/>
        <v>10.25</v>
      </c>
      <c r="U16" s="40">
        <f t="shared" si="3"/>
        <v>6</v>
      </c>
      <c r="V16" s="37">
        <v>1</v>
      </c>
      <c r="W16" s="48">
        <v>6</v>
      </c>
      <c r="X16" s="47">
        <v>1</v>
      </c>
      <c r="Y16" s="49">
        <v>6</v>
      </c>
      <c r="Z16" s="40">
        <v>0</v>
      </c>
      <c r="AA16" s="40">
        <v>10</v>
      </c>
      <c r="AB16" s="40">
        <v>10</v>
      </c>
      <c r="AC16" s="40">
        <v>2</v>
      </c>
      <c r="AD16" s="40">
        <v>1</v>
      </c>
      <c r="AE16" s="41">
        <f t="shared" si="4"/>
        <v>9.96875</v>
      </c>
      <c r="AF16" s="42">
        <v>1</v>
      </c>
      <c r="AG16" s="40">
        <f>(N16+U16+Z16+AC16)</f>
        <v>28</v>
      </c>
      <c r="AH16" s="50">
        <f>IF(AE16&gt;9.99,30,AG16)</f>
        <v>28</v>
      </c>
      <c r="AI16" s="17" t="str">
        <f t="shared" si="5"/>
        <v>Non Acquis</v>
      </c>
    </row>
    <row r="17" spans="1:35">
      <c r="A17" s="32">
        <v>5</v>
      </c>
      <c r="B17" s="34" t="s">
        <v>50</v>
      </c>
      <c r="C17" s="34" t="s">
        <v>51</v>
      </c>
      <c r="D17" s="34" t="s">
        <v>52</v>
      </c>
      <c r="E17" s="44">
        <v>10.5</v>
      </c>
      <c r="F17" s="37">
        <v>1</v>
      </c>
      <c r="G17" s="36">
        <v>9.25</v>
      </c>
      <c r="H17" s="37">
        <v>1</v>
      </c>
      <c r="I17" s="36">
        <v>10.5</v>
      </c>
      <c r="J17" s="37">
        <v>1</v>
      </c>
      <c r="K17" s="36">
        <v>10.75</v>
      </c>
      <c r="L17" s="37">
        <v>1</v>
      </c>
      <c r="M17" s="36">
        <f t="shared" si="1"/>
        <v>10.175000000000001</v>
      </c>
      <c r="N17" s="37">
        <v>20</v>
      </c>
      <c r="O17" s="45">
        <v>1</v>
      </c>
      <c r="P17" s="38">
        <v>0</v>
      </c>
      <c r="Q17" s="39">
        <v>1</v>
      </c>
      <c r="R17" s="38">
        <v>0</v>
      </c>
      <c r="S17" s="39">
        <v>1</v>
      </c>
      <c r="T17" s="37">
        <f t="shared" si="2"/>
        <v>0</v>
      </c>
      <c r="U17" s="37">
        <f t="shared" si="3"/>
        <v>0</v>
      </c>
      <c r="V17" s="37">
        <v>1</v>
      </c>
      <c r="W17" s="38">
        <v>0</v>
      </c>
      <c r="X17" s="39">
        <v>1</v>
      </c>
      <c r="Y17" s="36">
        <v>0</v>
      </c>
      <c r="Z17" s="37">
        <v>0</v>
      </c>
      <c r="AA17" s="37">
        <v>13.5</v>
      </c>
      <c r="AB17" s="37">
        <v>13.5</v>
      </c>
      <c r="AC17" s="37">
        <v>2</v>
      </c>
      <c r="AD17" s="37">
        <v>1</v>
      </c>
      <c r="AE17" s="41">
        <f t="shared" si="4"/>
        <v>7.203125</v>
      </c>
      <c r="AF17" s="51">
        <v>1</v>
      </c>
      <c r="AG17" s="37">
        <f>(N17+U17+Z17+AC17)</f>
        <v>22</v>
      </c>
      <c r="AH17" s="52">
        <f>IF(AE17&gt;9.99,30,AG17)</f>
        <v>22</v>
      </c>
      <c r="AI17" s="17" t="str">
        <f t="shared" si="5"/>
        <v>Non Acquis</v>
      </c>
    </row>
  </sheetData>
  <sortState ref="A13:BR127">
    <sortCondition ref="C13:C127"/>
  </sortState>
  <mergeCells count="40">
    <mergeCell ref="Y11:Y12"/>
    <mergeCell ref="Z11:Z12"/>
    <mergeCell ref="AB11:AB12"/>
    <mergeCell ref="AC11:AC12"/>
    <mergeCell ref="AF11:AF12"/>
    <mergeCell ref="W10:Z10"/>
    <mergeCell ref="AA10:AD10"/>
    <mergeCell ref="F11:F12"/>
    <mergeCell ref="H11:H12"/>
    <mergeCell ref="J11:J12"/>
    <mergeCell ref="L11:L12"/>
    <mergeCell ref="M11:M12"/>
    <mergeCell ref="N11:N12"/>
    <mergeCell ref="AD11:AD12"/>
    <mergeCell ref="O11:O12"/>
    <mergeCell ref="Q11:Q12"/>
    <mergeCell ref="S11:S12"/>
    <mergeCell ref="T11:T12"/>
    <mergeCell ref="U11:U12"/>
    <mergeCell ref="V11:V12"/>
    <mergeCell ref="X11:X12"/>
    <mergeCell ref="P5:AA5"/>
    <mergeCell ref="A4:AA4"/>
    <mergeCell ref="A7:D7"/>
    <mergeCell ref="AI9:AI12"/>
    <mergeCell ref="N8:S8"/>
    <mergeCell ref="A9:B9"/>
    <mergeCell ref="E9:O9"/>
    <mergeCell ref="P9:V9"/>
    <mergeCell ref="W9:Z9"/>
    <mergeCell ref="AE9:AE12"/>
    <mergeCell ref="AG9:AG12"/>
    <mergeCell ref="AH9:AH12"/>
    <mergeCell ref="A10:A12"/>
    <mergeCell ref="B10:B12"/>
    <mergeCell ref="C10:C12"/>
    <mergeCell ref="D10:D12"/>
    <mergeCell ref="AA9:AD9"/>
    <mergeCell ref="E10:O10"/>
    <mergeCell ref="P10:V10"/>
  </mergeCells>
  <pageMargins left="0.19685039370078741" right="0.15748031496062992" top="0.15748031496062992" bottom="0.19685039370078741" header="0.15748031496062992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2018-03-06T13:09:28Z</dcterms:modified>
</cp:coreProperties>
</file>