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1015" windowHeight="9690"/>
  </bookViews>
  <sheets>
    <sheet name="Feuil1 (2)" sheetId="1" r:id="rId1"/>
  </sheets>
  <definedNames>
    <definedName name="_xlnm._FilterDatabase" localSheetId="0" hidden="1">'Feuil1 (2)'!$A$7:$BY$165</definedName>
  </definedNames>
  <calcPr calcId="124519"/>
</workbook>
</file>

<file path=xl/calcChain.xml><?xml version="1.0" encoding="utf-8"?>
<calcChain xmlns="http://schemas.openxmlformats.org/spreadsheetml/2006/main">
  <c r="BQ165" i="1"/>
  <c r="BO165"/>
  <c r="BL165"/>
  <c r="BM165" s="1"/>
  <c r="BJ165"/>
  <c r="BH165"/>
  <c r="BG165"/>
  <c r="BF165" s="1"/>
  <c r="BE165"/>
  <c r="BC165"/>
  <c r="AZ165"/>
  <c r="BA165" s="1"/>
  <c r="AY165"/>
  <c r="AX165"/>
  <c r="AV165"/>
  <c r="AT165"/>
  <c r="AR165"/>
  <c r="AO165"/>
  <c r="BS165" s="1"/>
  <c r="BR165" s="1"/>
  <c r="BT165" s="1"/>
  <c r="AJ165"/>
  <c r="AH165"/>
  <c r="AE165"/>
  <c r="AD165" s="1"/>
  <c r="AF165" s="1"/>
  <c r="AC165"/>
  <c r="Z165"/>
  <c r="AA165" s="1"/>
  <c r="X165"/>
  <c r="V165"/>
  <c r="S165"/>
  <c r="T165" s="1"/>
  <c r="Q165"/>
  <c r="O165"/>
  <c r="M165"/>
  <c r="K165"/>
  <c r="H165"/>
  <c r="AL165" s="1"/>
  <c r="BQ164"/>
  <c r="BO164"/>
  <c r="BL164"/>
  <c r="BM164" s="1"/>
  <c r="BJ164"/>
  <c r="BH164"/>
  <c r="BG164"/>
  <c r="BF164" s="1"/>
  <c r="BE164"/>
  <c r="BC164"/>
  <c r="AZ164"/>
  <c r="AX164"/>
  <c r="AV164"/>
  <c r="AT164"/>
  <c r="AR164"/>
  <c r="AO164"/>
  <c r="AP164" s="1"/>
  <c r="AJ164"/>
  <c r="AH164"/>
  <c r="AE164"/>
  <c r="AD164" s="1"/>
  <c r="AF164" s="1"/>
  <c r="AC164"/>
  <c r="Z164"/>
  <c r="AA164" s="1"/>
  <c r="X164"/>
  <c r="V164"/>
  <c r="S164"/>
  <c r="Q164"/>
  <c r="O164"/>
  <c r="M164"/>
  <c r="K164"/>
  <c r="H164"/>
  <c r="I164" s="1"/>
  <c r="BQ163"/>
  <c r="BO163"/>
  <c r="BL163"/>
  <c r="BM163" s="1"/>
  <c r="BJ163"/>
  <c r="BH163"/>
  <c r="BG163"/>
  <c r="BF163" s="1"/>
  <c r="BE163"/>
  <c r="BC163"/>
  <c r="BA163"/>
  <c r="AZ163"/>
  <c r="AY163"/>
  <c r="AX163"/>
  <c r="AV163"/>
  <c r="AT163"/>
  <c r="AR163"/>
  <c r="AO163"/>
  <c r="AJ163"/>
  <c r="AH163"/>
  <c r="AE163"/>
  <c r="AD163" s="1"/>
  <c r="AF163" s="1"/>
  <c r="AC163"/>
  <c r="Z163"/>
  <c r="AA163" s="1"/>
  <c r="X163"/>
  <c r="V163"/>
  <c r="S163"/>
  <c r="T163" s="1"/>
  <c r="Q163"/>
  <c r="O163"/>
  <c r="M163"/>
  <c r="K163"/>
  <c r="H163"/>
  <c r="AL163" s="1"/>
  <c r="BQ162"/>
  <c r="BO162"/>
  <c r="BL162"/>
  <c r="BJ162"/>
  <c r="BH162"/>
  <c r="BG162"/>
  <c r="BF162" s="1"/>
  <c r="BE162"/>
  <c r="BC162"/>
  <c r="AZ162"/>
  <c r="AX162"/>
  <c r="AV162"/>
  <c r="AT162"/>
  <c r="AR162"/>
  <c r="AO162"/>
  <c r="AP162" s="1"/>
  <c r="AJ162"/>
  <c r="AH162"/>
  <c r="AE162"/>
  <c r="AD162" s="1"/>
  <c r="AF162" s="1"/>
  <c r="AC162"/>
  <c r="Z162"/>
  <c r="AA162" s="1"/>
  <c r="X162"/>
  <c r="V162"/>
  <c r="S162"/>
  <c r="Q162"/>
  <c r="O162"/>
  <c r="M162"/>
  <c r="K162"/>
  <c r="H162"/>
  <c r="I162" s="1"/>
  <c r="BQ161"/>
  <c r="BO161"/>
  <c r="BL161"/>
  <c r="BM161" s="1"/>
  <c r="BJ161"/>
  <c r="BH161"/>
  <c r="BG161"/>
  <c r="BF161" s="1"/>
  <c r="BE161"/>
  <c r="BC161"/>
  <c r="BA161"/>
  <c r="AZ161"/>
  <c r="AY161"/>
  <c r="AX161"/>
  <c r="AV161"/>
  <c r="AT161"/>
  <c r="AR161"/>
  <c r="AO161"/>
  <c r="AJ161"/>
  <c r="AH161"/>
  <c r="AE161"/>
  <c r="AD161" s="1"/>
  <c r="AF161" s="1"/>
  <c r="AC161"/>
  <c r="Z161"/>
  <c r="X161"/>
  <c r="V161"/>
  <c r="S161"/>
  <c r="Q161"/>
  <c r="O161"/>
  <c r="M161"/>
  <c r="K161"/>
  <c r="H161"/>
  <c r="BQ160"/>
  <c r="BO160"/>
  <c r="BL160"/>
  <c r="BJ160"/>
  <c r="BH160"/>
  <c r="BG160"/>
  <c r="BF160" s="1"/>
  <c r="BE160"/>
  <c r="BC160"/>
  <c r="AZ160"/>
  <c r="AX160"/>
  <c r="AV160"/>
  <c r="AT160"/>
  <c r="AR160"/>
  <c r="AO160"/>
  <c r="AP160" s="1"/>
  <c r="AJ160"/>
  <c r="AH160"/>
  <c r="AE160"/>
  <c r="AD160" s="1"/>
  <c r="AC160"/>
  <c r="Z160"/>
  <c r="AA160" s="1"/>
  <c r="X160"/>
  <c r="V160"/>
  <c r="S160"/>
  <c r="Q160"/>
  <c r="O160"/>
  <c r="M160"/>
  <c r="K160"/>
  <c r="H160"/>
  <c r="I160" s="1"/>
  <c r="BQ159"/>
  <c r="BO159"/>
  <c r="BM159"/>
  <c r="BL159"/>
  <c r="BK159"/>
  <c r="BJ159"/>
  <c r="BH159"/>
  <c r="BG159"/>
  <c r="BF159"/>
  <c r="BE159"/>
  <c r="BC159"/>
  <c r="AZ159"/>
  <c r="AX159"/>
  <c r="AV159"/>
  <c r="AT159"/>
  <c r="AR159"/>
  <c r="AP159"/>
  <c r="AO159"/>
  <c r="AN159"/>
  <c r="AJ159"/>
  <c r="AH159"/>
  <c r="AE159"/>
  <c r="AD159"/>
  <c r="AF159" s="1"/>
  <c r="AC159"/>
  <c r="AA159"/>
  <c r="Z159"/>
  <c r="Y159"/>
  <c r="X159"/>
  <c r="V159"/>
  <c r="S159"/>
  <c r="Q159"/>
  <c r="O159"/>
  <c r="M159"/>
  <c r="K159"/>
  <c r="I159"/>
  <c r="H159"/>
  <c r="G159"/>
  <c r="BQ158"/>
  <c r="BO158"/>
  <c r="BL158"/>
  <c r="BJ158"/>
  <c r="BH158"/>
  <c r="BG158"/>
  <c r="BF158" s="1"/>
  <c r="BE158"/>
  <c r="BC158"/>
  <c r="AZ158"/>
  <c r="BA158" s="1"/>
  <c r="AX158"/>
  <c r="AV158"/>
  <c r="AT158"/>
  <c r="AR158"/>
  <c r="AO158"/>
  <c r="AJ158"/>
  <c r="AH158"/>
  <c r="AE158"/>
  <c r="AD158" s="1"/>
  <c r="AC158"/>
  <c r="Z158"/>
  <c r="X158"/>
  <c r="V158"/>
  <c r="T158"/>
  <c r="S158"/>
  <c r="R158"/>
  <c r="Q158"/>
  <c r="O158"/>
  <c r="M158"/>
  <c r="K158"/>
  <c r="H158"/>
  <c r="BQ157"/>
  <c r="BO157"/>
  <c r="BM157"/>
  <c r="BL157"/>
  <c r="BK157"/>
  <c r="BJ157"/>
  <c r="BH157"/>
  <c r="BG157"/>
  <c r="BF157"/>
  <c r="BE157"/>
  <c r="BC157"/>
  <c r="AZ157"/>
  <c r="AX157"/>
  <c r="AV157"/>
  <c r="AT157"/>
  <c r="AR157"/>
  <c r="AP157"/>
  <c r="AO157"/>
  <c r="AN157"/>
  <c r="AJ157"/>
  <c r="AH157"/>
  <c r="AE157"/>
  <c r="AD157"/>
  <c r="AF157" s="1"/>
  <c r="AC157"/>
  <c r="AA157"/>
  <c r="Z157"/>
  <c r="Y157"/>
  <c r="X157"/>
  <c r="V157"/>
  <c r="S157"/>
  <c r="Q157"/>
  <c r="O157"/>
  <c r="M157"/>
  <c r="K157"/>
  <c r="I157"/>
  <c r="H157"/>
  <c r="G157"/>
  <c r="BW156"/>
  <c r="BQ156"/>
  <c r="BO156"/>
  <c r="BL156"/>
  <c r="BJ156"/>
  <c r="BH156"/>
  <c r="BG156"/>
  <c r="BF156" s="1"/>
  <c r="BE156"/>
  <c r="BC156"/>
  <c r="BA156"/>
  <c r="AZ156"/>
  <c r="AY156"/>
  <c r="AX156"/>
  <c r="AV156"/>
  <c r="AT156"/>
  <c r="AR156"/>
  <c r="AO156"/>
  <c r="AJ156"/>
  <c r="AH156"/>
  <c r="AE156"/>
  <c r="AD156" s="1"/>
  <c r="AF156" s="1"/>
  <c r="AC156"/>
  <c r="Z156"/>
  <c r="X156"/>
  <c r="V156"/>
  <c r="S156"/>
  <c r="T156" s="1"/>
  <c r="Q156"/>
  <c r="O156"/>
  <c r="M156"/>
  <c r="K156"/>
  <c r="H156"/>
  <c r="BQ155"/>
  <c r="BO155"/>
  <c r="BL155"/>
  <c r="BJ155"/>
  <c r="BH155"/>
  <c r="BG155"/>
  <c r="BF155" s="1"/>
  <c r="BE155"/>
  <c r="BC155"/>
  <c r="AZ155"/>
  <c r="AX155"/>
  <c r="AV155"/>
  <c r="AT155"/>
  <c r="AR155"/>
  <c r="AO155"/>
  <c r="AP155" s="1"/>
  <c r="AJ155"/>
  <c r="AH155"/>
  <c r="AE155"/>
  <c r="AD155" s="1"/>
  <c r="AF155" s="1"/>
  <c r="AC155"/>
  <c r="Z155"/>
  <c r="AA155" s="1"/>
  <c r="X155"/>
  <c r="V155"/>
  <c r="S155"/>
  <c r="Q155"/>
  <c r="O155"/>
  <c r="M155"/>
  <c r="K155"/>
  <c r="H155"/>
  <c r="I155" s="1"/>
  <c r="BQ154"/>
  <c r="BO154"/>
  <c r="BM154"/>
  <c r="BL154"/>
  <c r="BK154"/>
  <c r="BJ154"/>
  <c r="BH154"/>
  <c r="BG154"/>
  <c r="BF154"/>
  <c r="BE154"/>
  <c r="BC154"/>
  <c r="AZ154"/>
  <c r="AX154"/>
  <c r="AV154"/>
  <c r="AT154"/>
  <c r="AR154"/>
  <c r="AP154"/>
  <c r="AO154"/>
  <c r="AN154"/>
  <c r="AJ154"/>
  <c r="AH154"/>
  <c r="AE154"/>
  <c r="AD154"/>
  <c r="AF154" s="1"/>
  <c r="AC154"/>
  <c r="AA154"/>
  <c r="Z154"/>
  <c r="Y154"/>
  <c r="X154"/>
  <c r="V154"/>
  <c r="S154"/>
  <c r="Q154"/>
  <c r="O154"/>
  <c r="M154"/>
  <c r="K154"/>
  <c r="I154"/>
  <c r="H154"/>
  <c r="G154"/>
  <c r="BQ153"/>
  <c r="BO153"/>
  <c r="BL153"/>
  <c r="BJ153"/>
  <c r="BH153"/>
  <c r="BG153"/>
  <c r="BF153" s="1"/>
  <c r="BE153"/>
  <c r="BC153"/>
  <c r="AZ153"/>
  <c r="BA153" s="1"/>
  <c r="AX153"/>
  <c r="AV153"/>
  <c r="AT153"/>
  <c r="AR153"/>
  <c r="AO153"/>
  <c r="AJ153"/>
  <c r="AH153"/>
  <c r="AE153"/>
  <c r="AD153" s="1"/>
  <c r="AF153" s="1"/>
  <c r="AC153"/>
  <c r="Z153"/>
  <c r="X153"/>
  <c r="V153"/>
  <c r="T153"/>
  <c r="S153"/>
  <c r="R153"/>
  <c r="Q153"/>
  <c r="O153"/>
  <c r="M153"/>
  <c r="K153"/>
  <c r="H153"/>
  <c r="BQ152"/>
  <c r="BO152"/>
  <c r="BM152"/>
  <c r="BL152"/>
  <c r="BK152"/>
  <c r="BJ152"/>
  <c r="BH152"/>
  <c r="BG152"/>
  <c r="BF152"/>
  <c r="BE152"/>
  <c r="BC152"/>
  <c r="AZ152"/>
  <c r="AX152"/>
  <c r="AV152"/>
  <c r="AT152"/>
  <c r="AR152"/>
  <c r="AP152"/>
  <c r="AO152"/>
  <c r="AN152"/>
  <c r="AJ152"/>
  <c r="AH152"/>
  <c r="AE152"/>
  <c r="AD152"/>
  <c r="AF152" s="1"/>
  <c r="AC152"/>
  <c r="AA152"/>
  <c r="Z152"/>
  <c r="Y152"/>
  <c r="X152"/>
  <c r="V152"/>
  <c r="S152"/>
  <c r="Q152"/>
  <c r="O152"/>
  <c r="M152"/>
  <c r="K152"/>
  <c r="I152"/>
  <c r="H152"/>
  <c r="G152"/>
  <c r="BQ151"/>
  <c r="BO151"/>
  <c r="BL151"/>
  <c r="BJ151"/>
  <c r="BH151"/>
  <c r="BG151"/>
  <c r="BF151" s="1"/>
  <c r="BE151"/>
  <c r="BC151"/>
  <c r="AZ151"/>
  <c r="BA151" s="1"/>
  <c r="AX151"/>
  <c r="AV151"/>
  <c r="AT151"/>
  <c r="AR151"/>
  <c r="AO151"/>
  <c r="AJ151"/>
  <c r="AH151"/>
  <c r="AE151"/>
  <c r="AD151" s="1"/>
  <c r="AF151" s="1"/>
  <c r="AC151"/>
  <c r="Z151"/>
  <c r="X151"/>
  <c r="V151"/>
  <c r="T151"/>
  <c r="S151"/>
  <c r="R151"/>
  <c r="Q151"/>
  <c r="O151"/>
  <c r="M151"/>
  <c r="K151"/>
  <c r="H151"/>
  <c r="BQ150"/>
  <c r="BO150"/>
  <c r="BM150"/>
  <c r="BL150"/>
  <c r="BK150"/>
  <c r="BJ150"/>
  <c r="BH150"/>
  <c r="BG150"/>
  <c r="BF150"/>
  <c r="BE150"/>
  <c r="BC150"/>
  <c r="AZ150"/>
  <c r="AX150"/>
  <c r="AV150"/>
  <c r="AT150"/>
  <c r="AR150"/>
  <c r="AP150"/>
  <c r="AO150"/>
  <c r="AN150"/>
  <c r="AJ150"/>
  <c r="AH150"/>
  <c r="AE150"/>
  <c r="AD150"/>
  <c r="AF150" s="1"/>
  <c r="AC150"/>
  <c r="AA150"/>
  <c r="Z150"/>
  <c r="Y150"/>
  <c r="X150"/>
  <c r="V150"/>
  <c r="S150"/>
  <c r="Q150"/>
  <c r="O150"/>
  <c r="M150"/>
  <c r="K150"/>
  <c r="I150"/>
  <c r="H150"/>
  <c r="G150"/>
  <c r="BQ149"/>
  <c r="BO149"/>
  <c r="BL149"/>
  <c r="BJ149"/>
  <c r="BH149"/>
  <c r="BG149"/>
  <c r="BF149" s="1"/>
  <c r="BE149"/>
  <c r="BC149"/>
  <c r="AZ149"/>
  <c r="AX149"/>
  <c r="AV149"/>
  <c r="AT149"/>
  <c r="AR149"/>
  <c r="AO149"/>
  <c r="AP149" s="1"/>
  <c r="AJ149"/>
  <c r="AH149"/>
  <c r="AE149"/>
  <c r="AD149" s="1"/>
  <c r="AF149" s="1"/>
  <c r="AC149"/>
  <c r="Z149"/>
  <c r="AA149" s="1"/>
  <c r="X149"/>
  <c r="V149"/>
  <c r="S149"/>
  <c r="Q149"/>
  <c r="O149"/>
  <c r="M149"/>
  <c r="K149"/>
  <c r="H149"/>
  <c r="BQ148"/>
  <c r="BO148"/>
  <c r="BM148"/>
  <c r="BL148"/>
  <c r="BK148"/>
  <c r="BJ148"/>
  <c r="BH148"/>
  <c r="BG148"/>
  <c r="BF148"/>
  <c r="BE148"/>
  <c r="BC148"/>
  <c r="AZ148"/>
  <c r="AX148"/>
  <c r="AV148"/>
  <c r="AT148"/>
  <c r="AR148"/>
  <c r="AP148"/>
  <c r="AO148"/>
  <c r="AN148"/>
  <c r="AJ148"/>
  <c r="AH148"/>
  <c r="AE148"/>
  <c r="AD148"/>
  <c r="AF148" s="1"/>
  <c r="AC148"/>
  <c r="AA148"/>
  <c r="Z148"/>
  <c r="Y148"/>
  <c r="X148"/>
  <c r="V148"/>
  <c r="S148"/>
  <c r="Q148"/>
  <c r="O148"/>
  <c r="M148"/>
  <c r="K148"/>
  <c r="I148"/>
  <c r="H148"/>
  <c r="G148"/>
  <c r="BQ147"/>
  <c r="BO147"/>
  <c r="BL147"/>
  <c r="BJ147"/>
  <c r="BH147"/>
  <c r="BG147"/>
  <c r="BF147" s="1"/>
  <c r="BE147"/>
  <c r="BC147"/>
  <c r="AZ147"/>
  <c r="BA147" s="1"/>
  <c r="AX147"/>
  <c r="AV147"/>
  <c r="AT147"/>
  <c r="AR147"/>
  <c r="AO147"/>
  <c r="AJ147"/>
  <c r="AH147"/>
  <c r="AE147"/>
  <c r="AD147" s="1"/>
  <c r="AC147"/>
  <c r="Z147"/>
  <c r="X147"/>
  <c r="V147"/>
  <c r="T147"/>
  <c r="S147"/>
  <c r="R147"/>
  <c r="Q147"/>
  <c r="O147"/>
  <c r="M147"/>
  <c r="K147"/>
  <c r="H147"/>
  <c r="BQ146"/>
  <c r="BO146"/>
  <c r="BL146"/>
  <c r="BJ146"/>
  <c r="BH146"/>
  <c r="BG146"/>
  <c r="BF146" s="1"/>
  <c r="BE146"/>
  <c r="BC146"/>
  <c r="BA146"/>
  <c r="AZ146"/>
  <c r="AY146"/>
  <c r="AX146"/>
  <c r="AV146"/>
  <c r="AT146"/>
  <c r="AR146"/>
  <c r="AO146"/>
  <c r="AJ146"/>
  <c r="AH146"/>
  <c r="AE146"/>
  <c r="AD146" s="1"/>
  <c r="AF146" s="1"/>
  <c r="AC146"/>
  <c r="Z146"/>
  <c r="X146"/>
  <c r="V146"/>
  <c r="S146"/>
  <c r="Q146"/>
  <c r="O146"/>
  <c r="M146"/>
  <c r="K146"/>
  <c r="H146"/>
  <c r="BQ145"/>
  <c r="BO145"/>
  <c r="BL145"/>
  <c r="BJ145"/>
  <c r="BH145"/>
  <c r="BG145"/>
  <c r="BF145" s="1"/>
  <c r="BE145"/>
  <c r="BC145"/>
  <c r="AZ145"/>
  <c r="AX145"/>
  <c r="AV145"/>
  <c r="AT145"/>
  <c r="AR145"/>
  <c r="AO145"/>
  <c r="AP145" s="1"/>
  <c r="AJ145"/>
  <c r="AH145"/>
  <c r="AE145"/>
  <c r="AD145" s="1"/>
  <c r="AF145" s="1"/>
  <c r="AC145"/>
  <c r="Z145"/>
  <c r="AA145" s="1"/>
  <c r="X145"/>
  <c r="V145"/>
  <c r="S145"/>
  <c r="Q145"/>
  <c r="O145"/>
  <c r="M145"/>
  <c r="K145"/>
  <c r="H145"/>
  <c r="I145" s="1"/>
  <c r="BQ144"/>
  <c r="BO144"/>
  <c r="BM144"/>
  <c r="BL144"/>
  <c r="BK144"/>
  <c r="BJ144"/>
  <c r="BH144"/>
  <c r="BG144"/>
  <c r="BF144"/>
  <c r="BE144"/>
  <c r="BC144"/>
  <c r="AZ144"/>
  <c r="AX144"/>
  <c r="AV144"/>
  <c r="AT144"/>
  <c r="AR144"/>
  <c r="AP144"/>
  <c r="AO144"/>
  <c r="AN144"/>
  <c r="AJ144"/>
  <c r="AH144"/>
  <c r="AE144"/>
  <c r="AD144"/>
  <c r="AF144" s="1"/>
  <c r="AC144"/>
  <c r="AA144"/>
  <c r="Z144"/>
  <c r="Y144"/>
  <c r="X144"/>
  <c r="V144"/>
  <c r="S144"/>
  <c r="Q144"/>
  <c r="O144"/>
  <c r="M144"/>
  <c r="K144"/>
  <c r="I144"/>
  <c r="H144"/>
  <c r="G144"/>
  <c r="BQ143"/>
  <c r="BO143"/>
  <c r="BL143"/>
  <c r="BJ143"/>
  <c r="BH143"/>
  <c r="BG143"/>
  <c r="BF143" s="1"/>
  <c r="BE143"/>
  <c r="BC143"/>
  <c r="AZ143"/>
  <c r="AX143"/>
  <c r="AV143"/>
  <c r="AT143"/>
  <c r="AR143"/>
  <c r="AO143"/>
  <c r="AJ143"/>
  <c r="AH143"/>
  <c r="AE143"/>
  <c r="AD143" s="1"/>
  <c r="AC143"/>
  <c r="Z143"/>
  <c r="X143"/>
  <c r="V143"/>
  <c r="S143"/>
  <c r="T143" s="1"/>
  <c r="Q143"/>
  <c r="O143"/>
  <c r="M143"/>
  <c r="K143"/>
  <c r="H143"/>
  <c r="BQ142"/>
  <c r="BO142"/>
  <c r="BL142"/>
  <c r="BM142" s="1"/>
  <c r="BJ142"/>
  <c r="BH142"/>
  <c r="BG142"/>
  <c r="BF142" s="1"/>
  <c r="BE142"/>
  <c r="BC142"/>
  <c r="BA142"/>
  <c r="AZ142"/>
  <c r="AY142"/>
  <c r="AX142"/>
  <c r="AV142"/>
  <c r="AT142"/>
  <c r="AR142"/>
  <c r="AO142"/>
  <c r="AJ142"/>
  <c r="AH142"/>
  <c r="AE142"/>
  <c r="AD142" s="1"/>
  <c r="AF142" s="1"/>
  <c r="AC142"/>
  <c r="Z142"/>
  <c r="AA142" s="1"/>
  <c r="X142"/>
  <c r="V142"/>
  <c r="S142"/>
  <c r="Q142"/>
  <c r="O142"/>
  <c r="M142"/>
  <c r="K142"/>
  <c r="H142"/>
  <c r="AL142" s="1"/>
  <c r="BQ141"/>
  <c r="BO141"/>
  <c r="BL141"/>
  <c r="BJ141"/>
  <c r="BH141"/>
  <c r="BG141"/>
  <c r="BF141" s="1"/>
  <c r="BE141"/>
  <c r="BC141"/>
  <c r="AZ141"/>
  <c r="AX141"/>
  <c r="AV141"/>
  <c r="AT141"/>
  <c r="AR141"/>
  <c r="AO141"/>
  <c r="BS141" s="1"/>
  <c r="BR141" s="1"/>
  <c r="AJ141"/>
  <c r="AH141"/>
  <c r="AE141"/>
  <c r="AD141" s="1"/>
  <c r="AC141"/>
  <c r="Z141"/>
  <c r="AA141" s="1"/>
  <c r="X141"/>
  <c r="V141"/>
  <c r="T141"/>
  <c r="S141"/>
  <c r="R141"/>
  <c r="Q141"/>
  <c r="O141"/>
  <c r="M141"/>
  <c r="K141"/>
  <c r="H141"/>
  <c r="AL141" s="1"/>
  <c r="BQ140"/>
  <c r="BO140"/>
  <c r="BM140"/>
  <c r="BL140"/>
  <c r="BK140"/>
  <c r="BJ140"/>
  <c r="BH140"/>
  <c r="BG140"/>
  <c r="BF140"/>
  <c r="BE140"/>
  <c r="BC140"/>
  <c r="AZ140"/>
  <c r="AX140"/>
  <c r="AV140"/>
  <c r="AT140"/>
  <c r="AR140"/>
  <c r="AP140"/>
  <c r="AO140"/>
  <c r="AN140"/>
  <c r="AJ140"/>
  <c r="AH140"/>
  <c r="AE140"/>
  <c r="AD140"/>
  <c r="AF140" s="1"/>
  <c r="AC140"/>
  <c r="AA140"/>
  <c r="Z140"/>
  <c r="Y140"/>
  <c r="X140"/>
  <c r="V140"/>
  <c r="S140"/>
  <c r="Q140"/>
  <c r="O140"/>
  <c r="M140"/>
  <c r="K140"/>
  <c r="I140"/>
  <c r="H140"/>
  <c r="G140"/>
  <c r="BQ139"/>
  <c r="BO139"/>
  <c r="BL139"/>
  <c r="BM139" s="1"/>
  <c r="BJ139"/>
  <c r="BH139"/>
  <c r="BG139"/>
  <c r="BF139" s="1"/>
  <c r="BE139"/>
  <c r="BC139"/>
  <c r="AZ139"/>
  <c r="AX139"/>
  <c r="AV139"/>
  <c r="AT139"/>
  <c r="AR139"/>
  <c r="AO139"/>
  <c r="BS139" s="1"/>
  <c r="BR139" s="1"/>
  <c r="BT139" s="1"/>
  <c r="AJ139"/>
  <c r="AH139"/>
  <c r="AE139"/>
  <c r="AD139" s="1"/>
  <c r="AF139" s="1"/>
  <c r="AC139"/>
  <c r="Z139"/>
  <c r="AA139" s="1"/>
  <c r="X139"/>
  <c r="V139"/>
  <c r="T139"/>
  <c r="S139"/>
  <c r="R139"/>
  <c r="Q139"/>
  <c r="O139"/>
  <c r="M139"/>
  <c r="K139"/>
  <c r="H139"/>
  <c r="AL139" s="1"/>
  <c r="BQ138"/>
  <c r="BO138"/>
  <c r="BL138"/>
  <c r="BM138" s="1"/>
  <c r="BJ138"/>
  <c r="BH138"/>
  <c r="BG138"/>
  <c r="BF138" s="1"/>
  <c r="BE138"/>
  <c r="BC138"/>
  <c r="BA138"/>
  <c r="AZ138"/>
  <c r="AY138"/>
  <c r="AX138"/>
  <c r="AV138"/>
  <c r="AT138"/>
  <c r="AR138"/>
  <c r="AO138"/>
  <c r="AJ138"/>
  <c r="AH138"/>
  <c r="AE138"/>
  <c r="AD138" s="1"/>
  <c r="AF138" s="1"/>
  <c r="AC138"/>
  <c r="Z138"/>
  <c r="AA138" s="1"/>
  <c r="X138"/>
  <c r="V138"/>
  <c r="S138"/>
  <c r="Q138"/>
  <c r="O138"/>
  <c r="M138"/>
  <c r="K138"/>
  <c r="H138"/>
  <c r="AL138" s="1"/>
  <c r="BQ137"/>
  <c r="BO137"/>
  <c r="BL137"/>
  <c r="BJ137"/>
  <c r="BH137"/>
  <c r="BG137"/>
  <c r="BF137" s="1"/>
  <c r="BE137"/>
  <c r="BC137"/>
  <c r="AZ137"/>
  <c r="AX137"/>
  <c r="AV137"/>
  <c r="AT137"/>
  <c r="AR137"/>
  <c r="AO137"/>
  <c r="AJ137"/>
  <c r="AH137"/>
  <c r="AE137"/>
  <c r="AD137" s="1"/>
  <c r="AC137"/>
  <c r="Z137"/>
  <c r="X137"/>
  <c r="V137"/>
  <c r="S137"/>
  <c r="AL137" s="1"/>
  <c r="Q137"/>
  <c r="O137"/>
  <c r="M137"/>
  <c r="K137"/>
  <c r="H137"/>
  <c r="BQ136"/>
  <c r="BO136"/>
  <c r="BL136"/>
  <c r="BM136" s="1"/>
  <c r="BJ136"/>
  <c r="BH136"/>
  <c r="BG136"/>
  <c r="BF136" s="1"/>
  <c r="BE136"/>
  <c r="BC136"/>
  <c r="BA136"/>
  <c r="AZ136"/>
  <c r="AY136"/>
  <c r="AX136"/>
  <c r="AV136"/>
  <c r="AT136"/>
  <c r="AR136"/>
  <c r="AO136"/>
  <c r="AJ136"/>
  <c r="AH136"/>
  <c r="AE136"/>
  <c r="AD136" s="1"/>
  <c r="AF136" s="1"/>
  <c r="AC136"/>
  <c r="Z136"/>
  <c r="AA136" s="1"/>
  <c r="X136"/>
  <c r="V136"/>
  <c r="S136"/>
  <c r="Q136"/>
  <c r="O136"/>
  <c r="M136"/>
  <c r="K136"/>
  <c r="H136"/>
  <c r="AL136" s="1"/>
  <c r="BQ135"/>
  <c r="BO135"/>
  <c r="BL135"/>
  <c r="BJ135"/>
  <c r="BH135"/>
  <c r="BG135"/>
  <c r="BF135" s="1"/>
  <c r="BE135"/>
  <c r="BC135"/>
  <c r="AZ135"/>
  <c r="AX135"/>
  <c r="AV135"/>
  <c r="AT135"/>
  <c r="AR135"/>
  <c r="AO135"/>
  <c r="AJ135"/>
  <c r="AH135"/>
  <c r="AE135"/>
  <c r="AD135" s="1"/>
  <c r="AF135" s="1"/>
  <c r="AC135"/>
  <c r="Z135"/>
  <c r="X135"/>
  <c r="V135"/>
  <c r="S135"/>
  <c r="AL135" s="1"/>
  <c r="Q135"/>
  <c r="O135"/>
  <c r="M135"/>
  <c r="K135"/>
  <c r="H135"/>
  <c r="BQ134"/>
  <c r="BO134"/>
  <c r="BL134"/>
  <c r="BJ134"/>
  <c r="BH134"/>
  <c r="BG134"/>
  <c r="BF134" s="1"/>
  <c r="BE134"/>
  <c r="BC134"/>
  <c r="BA134"/>
  <c r="AZ134"/>
  <c r="AY134"/>
  <c r="AX134"/>
  <c r="AV134"/>
  <c r="AT134"/>
  <c r="AR134"/>
  <c r="AO134"/>
  <c r="AJ134"/>
  <c r="AH134"/>
  <c r="AE134"/>
  <c r="AD134" s="1"/>
  <c r="AF134" s="1"/>
  <c r="AC134"/>
  <c r="Z134"/>
  <c r="X134"/>
  <c r="V134"/>
  <c r="S134"/>
  <c r="Q134"/>
  <c r="O134"/>
  <c r="M134"/>
  <c r="K134"/>
  <c r="H134"/>
  <c r="BQ133"/>
  <c r="BO133"/>
  <c r="BL133"/>
  <c r="BJ133"/>
  <c r="BH133"/>
  <c r="BG133"/>
  <c r="BF133" s="1"/>
  <c r="BE133"/>
  <c r="BC133"/>
  <c r="AZ133"/>
  <c r="AX133"/>
  <c r="AV133"/>
  <c r="AT133"/>
  <c r="AR133"/>
  <c r="AO133"/>
  <c r="AJ133"/>
  <c r="AH133"/>
  <c r="AE133"/>
  <c r="AD133" s="1"/>
  <c r="AC133"/>
  <c r="Z133"/>
  <c r="X133"/>
  <c r="V133"/>
  <c r="S133"/>
  <c r="Q133"/>
  <c r="O133"/>
  <c r="M133"/>
  <c r="K133"/>
  <c r="H133"/>
  <c r="BQ132"/>
  <c r="BO132"/>
  <c r="BL132"/>
  <c r="BJ132"/>
  <c r="BH132"/>
  <c r="BG132"/>
  <c r="BF132" s="1"/>
  <c r="BE132"/>
  <c r="BC132"/>
  <c r="BA132"/>
  <c r="AZ132"/>
  <c r="AY132"/>
  <c r="AX132"/>
  <c r="AV132"/>
  <c r="AT132"/>
  <c r="AR132"/>
  <c r="AO132"/>
  <c r="AJ132"/>
  <c r="AH132"/>
  <c r="AE132"/>
  <c r="AD132" s="1"/>
  <c r="AF132" s="1"/>
  <c r="AC132"/>
  <c r="Z132"/>
  <c r="X132"/>
  <c r="V132"/>
  <c r="S132"/>
  <c r="Q132"/>
  <c r="O132"/>
  <c r="M132"/>
  <c r="K132"/>
  <c r="H132"/>
  <c r="BQ131"/>
  <c r="BO131"/>
  <c r="BL131"/>
  <c r="BJ131"/>
  <c r="BH131"/>
  <c r="BG131"/>
  <c r="BF131" s="1"/>
  <c r="BE131"/>
  <c r="BC131"/>
  <c r="AZ131"/>
  <c r="AX131"/>
  <c r="AV131"/>
  <c r="AT131"/>
  <c r="AR131"/>
  <c r="AO131"/>
  <c r="AJ131"/>
  <c r="AH131"/>
  <c r="AE131"/>
  <c r="AD131" s="1"/>
  <c r="AC131"/>
  <c r="Z131"/>
  <c r="X131"/>
  <c r="V131"/>
  <c r="S131"/>
  <c r="Q131"/>
  <c r="O131"/>
  <c r="M131"/>
  <c r="K131"/>
  <c r="H131"/>
  <c r="BQ130"/>
  <c r="BO130"/>
  <c r="BM130"/>
  <c r="BL130"/>
  <c r="BK130"/>
  <c r="BJ130"/>
  <c r="BH130"/>
  <c r="BG130"/>
  <c r="BF130"/>
  <c r="BE130"/>
  <c r="BC130"/>
  <c r="AZ130"/>
  <c r="AX130"/>
  <c r="AV130"/>
  <c r="AT130"/>
  <c r="AR130"/>
  <c r="AP130"/>
  <c r="AO130"/>
  <c r="AN130"/>
  <c r="AJ130"/>
  <c r="AH130"/>
  <c r="AE130"/>
  <c r="AD130"/>
  <c r="AF130" s="1"/>
  <c r="AC130"/>
  <c r="AA130"/>
  <c r="Z130"/>
  <c r="Y130"/>
  <c r="X130"/>
  <c r="V130"/>
  <c r="S130"/>
  <c r="Q130"/>
  <c r="O130"/>
  <c r="M130"/>
  <c r="K130"/>
  <c r="I130"/>
  <c r="H130"/>
  <c r="G130"/>
  <c r="BQ129"/>
  <c r="BO129"/>
  <c r="BL129"/>
  <c r="BJ129"/>
  <c r="BH129"/>
  <c r="BG129"/>
  <c r="BF129" s="1"/>
  <c r="BE129"/>
  <c r="BC129"/>
  <c r="AZ129"/>
  <c r="AX129"/>
  <c r="AV129"/>
  <c r="AT129"/>
  <c r="AR129"/>
  <c r="AO129"/>
  <c r="AJ129"/>
  <c r="AH129"/>
  <c r="AE129"/>
  <c r="AD129" s="1"/>
  <c r="AF129" s="1"/>
  <c r="AC129"/>
  <c r="Z129"/>
  <c r="X129"/>
  <c r="V129"/>
  <c r="S129"/>
  <c r="Q129"/>
  <c r="O129"/>
  <c r="M129"/>
  <c r="K129"/>
  <c r="H129"/>
  <c r="BQ128"/>
  <c r="BO128"/>
  <c r="BL128"/>
  <c r="BJ128"/>
  <c r="BH128"/>
  <c r="BG128"/>
  <c r="BF128" s="1"/>
  <c r="BE128"/>
  <c r="BC128"/>
  <c r="BA128"/>
  <c r="AZ128"/>
  <c r="AY128"/>
  <c r="AX128"/>
  <c r="AV128"/>
  <c r="AT128"/>
  <c r="AR128"/>
  <c r="AO128"/>
  <c r="AJ128"/>
  <c r="AH128"/>
  <c r="AE128"/>
  <c r="AD128" s="1"/>
  <c r="AF128" s="1"/>
  <c r="AC128"/>
  <c r="Z128"/>
  <c r="X128"/>
  <c r="V128"/>
  <c r="S128"/>
  <c r="Q128"/>
  <c r="O128"/>
  <c r="M128"/>
  <c r="K128"/>
  <c r="H128"/>
  <c r="BQ127"/>
  <c r="BO127"/>
  <c r="BL127"/>
  <c r="BJ127"/>
  <c r="BH127"/>
  <c r="BG127"/>
  <c r="BF127" s="1"/>
  <c r="BE127"/>
  <c r="BC127"/>
  <c r="AZ127"/>
  <c r="AX127"/>
  <c r="AV127"/>
  <c r="AT127"/>
  <c r="AR127"/>
  <c r="AO127"/>
  <c r="AJ127"/>
  <c r="AH127"/>
  <c r="AE127"/>
  <c r="AD127" s="1"/>
  <c r="AF127" s="1"/>
  <c r="AC127"/>
  <c r="Z127"/>
  <c r="X127"/>
  <c r="V127"/>
  <c r="S127"/>
  <c r="Q127"/>
  <c r="O127"/>
  <c r="M127"/>
  <c r="K127"/>
  <c r="H127"/>
  <c r="BQ126"/>
  <c r="BO126"/>
  <c r="BL126"/>
  <c r="BJ126"/>
  <c r="BH126"/>
  <c r="BG126"/>
  <c r="BF126" s="1"/>
  <c r="BE126"/>
  <c r="BC126"/>
  <c r="BA126"/>
  <c r="AZ126"/>
  <c r="AY126"/>
  <c r="AX126"/>
  <c r="AV126"/>
  <c r="AT126"/>
  <c r="AR126"/>
  <c r="AO126"/>
  <c r="AJ126"/>
  <c r="AH126"/>
  <c r="AE126"/>
  <c r="AD126" s="1"/>
  <c r="AF126" s="1"/>
  <c r="AC126"/>
  <c r="Z126"/>
  <c r="X126"/>
  <c r="V126"/>
  <c r="S126"/>
  <c r="Q126"/>
  <c r="O126"/>
  <c r="M126"/>
  <c r="K126"/>
  <c r="H126"/>
  <c r="BQ125"/>
  <c r="BO125"/>
  <c r="BL125"/>
  <c r="BJ125"/>
  <c r="BH125"/>
  <c r="BG125"/>
  <c r="BF125" s="1"/>
  <c r="BE125"/>
  <c r="BC125"/>
  <c r="AZ125"/>
  <c r="AX125"/>
  <c r="AV125"/>
  <c r="AT125"/>
  <c r="AR125"/>
  <c r="AO125"/>
  <c r="AJ125"/>
  <c r="AH125"/>
  <c r="AE125"/>
  <c r="AD125" s="1"/>
  <c r="AF125" s="1"/>
  <c r="AC125"/>
  <c r="Z125"/>
  <c r="X125"/>
  <c r="V125"/>
  <c r="S125"/>
  <c r="Q125"/>
  <c r="O125"/>
  <c r="M125"/>
  <c r="K125"/>
  <c r="H125"/>
  <c r="BQ124"/>
  <c r="BO124"/>
  <c r="BM124"/>
  <c r="BL124"/>
  <c r="BK124"/>
  <c r="BJ124"/>
  <c r="BH124"/>
  <c r="BG124"/>
  <c r="BF124"/>
  <c r="BE124"/>
  <c r="BC124"/>
  <c r="AZ124"/>
  <c r="AX124"/>
  <c r="AV124"/>
  <c r="AT124"/>
  <c r="AP124" s="1"/>
  <c r="AR124"/>
  <c r="AO124"/>
  <c r="AN124"/>
  <c r="AJ124"/>
  <c r="AH124"/>
  <c r="AE124"/>
  <c r="AD124"/>
  <c r="AF124" s="1"/>
  <c r="AC124"/>
  <c r="AA124"/>
  <c r="Z124"/>
  <c r="Y124"/>
  <c r="X124"/>
  <c r="V124"/>
  <c r="S124"/>
  <c r="Q124"/>
  <c r="O124"/>
  <c r="M124"/>
  <c r="K124"/>
  <c r="I124"/>
  <c r="H124"/>
  <c r="G124"/>
  <c r="BQ123"/>
  <c r="BO123"/>
  <c r="BL123"/>
  <c r="BJ123"/>
  <c r="BH123"/>
  <c r="BG123"/>
  <c r="BF123" s="1"/>
  <c r="BE123"/>
  <c r="BC123"/>
  <c r="AZ123"/>
  <c r="AX123"/>
  <c r="AV123"/>
  <c r="AT123"/>
  <c r="AR123"/>
  <c r="AO123"/>
  <c r="AJ123"/>
  <c r="AH123"/>
  <c r="AE123"/>
  <c r="AD123" s="1"/>
  <c r="AC123"/>
  <c r="Z123"/>
  <c r="X123"/>
  <c r="V123"/>
  <c r="S123"/>
  <c r="Q123"/>
  <c r="O123"/>
  <c r="M123"/>
  <c r="K123"/>
  <c r="H123"/>
  <c r="BQ122"/>
  <c r="BO122"/>
  <c r="BL122"/>
  <c r="BJ122"/>
  <c r="BH122"/>
  <c r="BG122"/>
  <c r="BF122" s="1"/>
  <c r="BE122"/>
  <c r="BC122"/>
  <c r="BA122"/>
  <c r="AZ122"/>
  <c r="AY122"/>
  <c r="AX122"/>
  <c r="AV122"/>
  <c r="AT122"/>
  <c r="AR122"/>
  <c r="AO122"/>
  <c r="AJ122"/>
  <c r="AH122"/>
  <c r="AE122"/>
  <c r="AD122" s="1"/>
  <c r="AF122" s="1"/>
  <c r="AC122"/>
  <c r="Z122"/>
  <c r="X122"/>
  <c r="V122"/>
  <c r="S122"/>
  <c r="Q122"/>
  <c r="O122"/>
  <c r="M122"/>
  <c r="K122"/>
  <c r="H122"/>
  <c r="BQ121"/>
  <c r="BO121"/>
  <c r="BL121"/>
  <c r="BJ121"/>
  <c r="BH121"/>
  <c r="BG121"/>
  <c r="BF121" s="1"/>
  <c r="BE121"/>
  <c r="BC121"/>
  <c r="AZ121"/>
  <c r="AX121"/>
  <c r="AV121"/>
  <c r="AT121"/>
  <c r="AR121"/>
  <c r="AO121"/>
  <c r="AJ121"/>
  <c r="AH121"/>
  <c r="AE121"/>
  <c r="AD121" s="1"/>
  <c r="AC121"/>
  <c r="Z121"/>
  <c r="X121"/>
  <c r="V121"/>
  <c r="T121"/>
  <c r="S121"/>
  <c r="R121"/>
  <c r="Q121"/>
  <c r="O121"/>
  <c r="M121"/>
  <c r="K121"/>
  <c r="H121"/>
  <c r="BQ120"/>
  <c r="BO120"/>
  <c r="BM120"/>
  <c r="BL120"/>
  <c r="BK120"/>
  <c r="BJ120"/>
  <c r="BH120"/>
  <c r="BG120"/>
  <c r="BF120"/>
  <c r="BE120"/>
  <c r="BC120"/>
  <c r="AZ120"/>
  <c r="AX120"/>
  <c r="AV120"/>
  <c r="AT120"/>
  <c r="AR120"/>
  <c r="AP120"/>
  <c r="AO120"/>
  <c r="AN120"/>
  <c r="AJ120"/>
  <c r="AH120"/>
  <c r="AE120"/>
  <c r="AD120"/>
  <c r="AF120" s="1"/>
  <c r="AC120"/>
  <c r="AA120"/>
  <c r="Z120"/>
  <c r="Y120"/>
  <c r="X120"/>
  <c r="V120"/>
  <c r="S120"/>
  <c r="Q120"/>
  <c r="O120"/>
  <c r="M120"/>
  <c r="K120"/>
  <c r="I120"/>
  <c r="H120"/>
  <c r="G120"/>
  <c r="BQ119"/>
  <c r="BO119"/>
  <c r="BL119"/>
  <c r="BJ119"/>
  <c r="BH119"/>
  <c r="BG119"/>
  <c r="BF119" s="1"/>
  <c r="BE119"/>
  <c r="BC119"/>
  <c r="AZ119"/>
  <c r="AX119"/>
  <c r="AV119"/>
  <c r="AT119"/>
  <c r="AR119"/>
  <c r="AO119"/>
  <c r="AJ119"/>
  <c r="AH119"/>
  <c r="AE119"/>
  <c r="AD119" s="1"/>
  <c r="AF119" s="1"/>
  <c r="AC119"/>
  <c r="Z119"/>
  <c r="X119"/>
  <c r="V119"/>
  <c r="S119"/>
  <c r="Q119"/>
  <c r="O119"/>
  <c r="M119"/>
  <c r="K119"/>
  <c r="H119"/>
  <c r="BQ118"/>
  <c r="BO118"/>
  <c r="BL118"/>
  <c r="BJ118"/>
  <c r="BH118"/>
  <c r="BG118"/>
  <c r="BF118" s="1"/>
  <c r="BE118"/>
  <c r="BC118"/>
  <c r="BA118"/>
  <c r="AZ118"/>
  <c r="AY118"/>
  <c r="AX118"/>
  <c r="AV118"/>
  <c r="AT118"/>
  <c r="AR118"/>
  <c r="AO118"/>
  <c r="AJ118"/>
  <c r="AH118"/>
  <c r="AE118"/>
  <c r="AD118" s="1"/>
  <c r="AC118"/>
  <c r="Z118"/>
  <c r="X118"/>
  <c r="V118"/>
  <c r="S118"/>
  <c r="Q118"/>
  <c r="O118"/>
  <c r="M118"/>
  <c r="K118"/>
  <c r="H118"/>
  <c r="BQ117"/>
  <c r="BO117"/>
  <c r="BL117"/>
  <c r="BJ117"/>
  <c r="BH117"/>
  <c r="BG117"/>
  <c r="BF117" s="1"/>
  <c r="BE117"/>
  <c r="BC117"/>
  <c r="AZ117"/>
  <c r="AX117"/>
  <c r="AV117"/>
  <c r="AT117"/>
  <c r="AR117"/>
  <c r="AO117"/>
  <c r="AJ117"/>
  <c r="AH117"/>
  <c r="AE117"/>
  <c r="AD117" s="1"/>
  <c r="AF117" s="1"/>
  <c r="AC117"/>
  <c r="Z117"/>
  <c r="X117"/>
  <c r="V117"/>
  <c r="S117"/>
  <c r="Q117"/>
  <c r="O117"/>
  <c r="M117"/>
  <c r="K117"/>
  <c r="H117"/>
  <c r="BQ116"/>
  <c r="BO116"/>
  <c r="BM116"/>
  <c r="BL116"/>
  <c r="BK116"/>
  <c r="BJ116"/>
  <c r="BH116"/>
  <c r="BG116"/>
  <c r="BF116"/>
  <c r="BE116"/>
  <c r="BC116"/>
  <c r="AZ116"/>
  <c r="AX116"/>
  <c r="AV116"/>
  <c r="AT116"/>
  <c r="AR116"/>
  <c r="AP116"/>
  <c r="AO116"/>
  <c r="AN116"/>
  <c r="AJ116"/>
  <c r="AH116"/>
  <c r="AE116"/>
  <c r="AD116"/>
  <c r="AF116" s="1"/>
  <c r="AC116"/>
  <c r="AA116"/>
  <c r="Z116"/>
  <c r="Y116"/>
  <c r="X116"/>
  <c r="V116"/>
  <c r="S116"/>
  <c r="Q116"/>
  <c r="O116"/>
  <c r="M116"/>
  <c r="K116"/>
  <c r="I116"/>
  <c r="H116"/>
  <c r="G116"/>
  <c r="BQ115"/>
  <c r="BO115"/>
  <c r="BL115"/>
  <c r="BJ115"/>
  <c r="BH115"/>
  <c r="BG115"/>
  <c r="BF115" s="1"/>
  <c r="BE115"/>
  <c r="BC115"/>
  <c r="AZ115"/>
  <c r="AX115"/>
  <c r="AV115"/>
  <c r="AT115"/>
  <c r="AR115"/>
  <c r="AO115"/>
  <c r="AJ115"/>
  <c r="AH115"/>
  <c r="AE115"/>
  <c r="AD115" s="1"/>
  <c r="AC115"/>
  <c r="Z115"/>
  <c r="X115"/>
  <c r="V115"/>
  <c r="T115"/>
  <c r="S115"/>
  <c r="R115"/>
  <c r="Q115"/>
  <c r="O115"/>
  <c r="M115"/>
  <c r="K115"/>
  <c r="H115"/>
  <c r="BQ114"/>
  <c r="BO114"/>
  <c r="BM114"/>
  <c r="BL114"/>
  <c r="BK114"/>
  <c r="BJ114"/>
  <c r="BH114"/>
  <c r="BG114"/>
  <c r="BF114"/>
  <c r="BE114"/>
  <c r="BC114"/>
  <c r="AZ114"/>
  <c r="AX114"/>
  <c r="AV114"/>
  <c r="AT114"/>
  <c r="AR114"/>
  <c r="AP114"/>
  <c r="AO114"/>
  <c r="AN114"/>
  <c r="AJ114"/>
  <c r="AH114"/>
  <c r="AE114"/>
  <c r="AD114"/>
  <c r="AF114" s="1"/>
  <c r="AC114"/>
  <c r="AA114"/>
  <c r="Z114"/>
  <c r="Y114"/>
  <c r="X114"/>
  <c r="V114"/>
  <c r="S114"/>
  <c r="Q114"/>
  <c r="O114"/>
  <c r="M114"/>
  <c r="K114"/>
  <c r="I114"/>
  <c r="H114"/>
  <c r="G114"/>
  <c r="BQ113"/>
  <c r="BO113"/>
  <c r="BL113"/>
  <c r="BJ113"/>
  <c r="BH113"/>
  <c r="BG113"/>
  <c r="BF113" s="1"/>
  <c r="BE113"/>
  <c r="BC113"/>
  <c r="AZ113"/>
  <c r="AX113"/>
  <c r="AV113"/>
  <c r="AT113"/>
  <c r="AR113"/>
  <c r="AO113"/>
  <c r="AJ113"/>
  <c r="AH113"/>
  <c r="AE113"/>
  <c r="AD113" s="1"/>
  <c r="AC113"/>
  <c r="Z113"/>
  <c r="X113"/>
  <c r="V113"/>
  <c r="S113"/>
  <c r="Q113"/>
  <c r="O113"/>
  <c r="M113"/>
  <c r="K113"/>
  <c r="H113"/>
  <c r="BQ112"/>
  <c r="BO112"/>
  <c r="BL112"/>
  <c r="BJ112"/>
  <c r="BH112"/>
  <c r="BG112"/>
  <c r="BF112" s="1"/>
  <c r="BE112"/>
  <c r="BC112"/>
  <c r="BA112"/>
  <c r="AZ112"/>
  <c r="AY112"/>
  <c r="AX112"/>
  <c r="AV112"/>
  <c r="AT112"/>
  <c r="AR112"/>
  <c r="AO112"/>
  <c r="AJ112"/>
  <c r="AH112"/>
  <c r="AE112"/>
  <c r="AD112" s="1"/>
  <c r="AF112" s="1"/>
  <c r="AC112"/>
  <c r="Z112"/>
  <c r="X112"/>
  <c r="V112"/>
  <c r="S112"/>
  <c r="Q112"/>
  <c r="O112"/>
  <c r="M112"/>
  <c r="K112"/>
  <c r="H112"/>
  <c r="BQ111"/>
  <c r="BO111"/>
  <c r="BL111"/>
  <c r="BJ111"/>
  <c r="BH111"/>
  <c r="BG111"/>
  <c r="BF111" s="1"/>
  <c r="BE111"/>
  <c r="BC111"/>
  <c r="AZ111"/>
  <c r="AX111"/>
  <c r="AV111"/>
  <c r="AT111"/>
  <c r="AR111"/>
  <c r="AO111"/>
  <c r="AJ111"/>
  <c r="AH111"/>
  <c r="AE111"/>
  <c r="AD111" s="1"/>
  <c r="AF111" s="1"/>
  <c r="AC111"/>
  <c r="Z111"/>
  <c r="X111"/>
  <c r="V111"/>
  <c r="S111"/>
  <c r="Q111"/>
  <c r="O111"/>
  <c r="M111"/>
  <c r="K111"/>
  <c r="H111"/>
  <c r="BQ110"/>
  <c r="BO110"/>
  <c r="BL110"/>
  <c r="BJ110"/>
  <c r="BH110"/>
  <c r="BG110"/>
  <c r="BF110" s="1"/>
  <c r="BE110"/>
  <c r="BC110"/>
  <c r="BA110"/>
  <c r="AZ110"/>
  <c r="AY110"/>
  <c r="AX110"/>
  <c r="AV110"/>
  <c r="AT110"/>
  <c r="AR110"/>
  <c r="AO110"/>
  <c r="AJ110"/>
  <c r="AH110"/>
  <c r="AE110"/>
  <c r="AD110" s="1"/>
  <c r="AF110" s="1"/>
  <c r="AC110"/>
  <c r="Z110"/>
  <c r="X110"/>
  <c r="V110"/>
  <c r="S110"/>
  <c r="Q110"/>
  <c r="O110"/>
  <c r="M110"/>
  <c r="K110"/>
  <c r="H110"/>
  <c r="BQ109"/>
  <c r="BO109"/>
  <c r="BL109"/>
  <c r="BJ109"/>
  <c r="BH109"/>
  <c r="BG109"/>
  <c r="BF109" s="1"/>
  <c r="BE109"/>
  <c r="BC109"/>
  <c r="AZ109"/>
  <c r="AX109"/>
  <c r="AV109"/>
  <c r="AT109"/>
  <c r="AR109"/>
  <c r="AO109"/>
  <c r="AJ109"/>
  <c r="AH109"/>
  <c r="AE109"/>
  <c r="AD109" s="1"/>
  <c r="AF109" s="1"/>
  <c r="AC109"/>
  <c r="Z109"/>
  <c r="X109"/>
  <c r="V109"/>
  <c r="T109"/>
  <c r="S109"/>
  <c r="R109"/>
  <c r="Q109"/>
  <c r="O109"/>
  <c r="M109"/>
  <c r="K109"/>
  <c r="H109"/>
  <c r="BQ108"/>
  <c r="BO108"/>
  <c r="BM108"/>
  <c r="BL108"/>
  <c r="BK108"/>
  <c r="BJ108"/>
  <c r="BH108"/>
  <c r="BG108"/>
  <c r="BF108"/>
  <c r="BE108"/>
  <c r="BC108"/>
  <c r="AZ108"/>
  <c r="AX108"/>
  <c r="AV108"/>
  <c r="AT108"/>
  <c r="AR108"/>
  <c r="AP108"/>
  <c r="AO108"/>
  <c r="AN108"/>
  <c r="AJ108"/>
  <c r="AH108"/>
  <c r="AE108"/>
  <c r="AD108"/>
  <c r="AF108" s="1"/>
  <c r="AC108"/>
  <c r="AA108"/>
  <c r="Z108"/>
  <c r="Y108"/>
  <c r="X108"/>
  <c r="V108"/>
  <c r="S108"/>
  <c r="Q108"/>
  <c r="O108"/>
  <c r="M108"/>
  <c r="K108"/>
  <c r="I108"/>
  <c r="H108"/>
  <c r="G108"/>
  <c r="BQ107"/>
  <c r="BO107"/>
  <c r="BL107"/>
  <c r="BJ107"/>
  <c r="BH107"/>
  <c r="BG107"/>
  <c r="BF107" s="1"/>
  <c r="BE107"/>
  <c r="BC107"/>
  <c r="AZ107"/>
  <c r="AX107"/>
  <c r="AV107"/>
  <c r="AT107"/>
  <c r="AR107"/>
  <c r="AO107"/>
  <c r="AJ107"/>
  <c r="AH107"/>
  <c r="AE107"/>
  <c r="AD107"/>
  <c r="AF107" s="1"/>
  <c r="AC107"/>
  <c r="AA107"/>
  <c r="Z107"/>
  <c r="Y107"/>
  <c r="X107"/>
  <c r="V107"/>
  <c r="S107"/>
  <c r="Q107"/>
  <c r="O107"/>
  <c r="M107"/>
  <c r="K107"/>
  <c r="I107"/>
  <c r="H107"/>
  <c r="G107"/>
  <c r="BQ106"/>
  <c r="BO106"/>
  <c r="BL106"/>
  <c r="BJ106"/>
  <c r="BH106"/>
  <c r="BG106"/>
  <c r="BF106" s="1"/>
  <c r="BE106"/>
  <c r="BC106"/>
  <c r="AZ106"/>
  <c r="AX106"/>
  <c r="AV106"/>
  <c r="AT106"/>
  <c r="AR106"/>
  <c r="AO106"/>
  <c r="AJ106"/>
  <c r="AH106"/>
  <c r="AE106"/>
  <c r="AD106" s="1"/>
  <c r="AC106"/>
  <c r="Z106"/>
  <c r="X106"/>
  <c r="V106"/>
  <c r="S106"/>
  <c r="Q106"/>
  <c r="O106"/>
  <c r="M106"/>
  <c r="K106"/>
  <c r="H106"/>
  <c r="BQ105"/>
  <c r="BO105"/>
  <c r="BM105"/>
  <c r="BL105"/>
  <c r="BK105"/>
  <c r="BJ105"/>
  <c r="BH105"/>
  <c r="BG105"/>
  <c r="BF105"/>
  <c r="BE105"/>
  <c r="BC105"/>
  <c r="AZ105"/>
  <c r="AX105"/>
  <c r="AV105"/>
  <c r="AT105"/>
  <c r="AR105"/>
  <c r="AP105"/>
  <c r="AO105"/>
  <c r="AN105"/>
  <c r="AJ105"/>
  <c r="AH105"/>
  <c r="AE105"/>
  <c r="AD105"/>
  <c r="AF105" s="1"/>
  <c r="AC105"/>
  <c r="AA105"/>
  <c r="Z105"/>
  <c r="Y105"/>
  <c r="X105"/>
  <c r="V105"/>
  <c r="S105"/>
  <c r="Q105"/>
  <c r="O105"/>
  <c r="M105"/>
  <c r="K105"/>
  <c r="I105"/>
  <c r="H105"/>
  <c r="G105"/>
  <c r="BQ104"/>
  <c r="BO104"/>
  <c r="BL104"/>
  <c r="BJ104"/>
  <c r="BH104"/>
  <c r="BG104"/>
  <c r="BF104" s="1"/>
  <c r="BE104"/>
  <c r="BC104"/>
  <c r="AZ104"/>
  <c r="AX104"/>
  <c r="AV104"/>
  <c r="AT104"/>
  <c r="AR104"/>
  <c r="AO104"/>
  <c r="AJ104"/>
  <c r="AH104"/>
  <c r="AE104"/>
  <c r="AD104" s="1"/>
  <c r="AC104"/>
  <c r="Z104"/>
  <c r="X104"/>
  <c r="V104"/>
  <c r="T104"/>
  <c r="S104"/>
  <c r="R104"/>
  <c r="Q104"/>
  <c r="O104"/>
  <c r="M104"/>
  <c r="K104"/>
  <c r="H104"/>
  <c r="BQ103"/>
  <c r="BO103"/>
  <c r="BM103"/>
  <c r="BL103"/>
  <c r="BK103"/>
  <c r="BJ103"/>
  <c r="BH103"/>
  <c r="BG103"/>
  <c r="BF103"/>
  <c r="BE103"/>
  <c r="BC103"/>
  <c r="AZ103"/>
  <c r="AX103"/>
  <c r="AV103"/>
  <c r="AT103"/>
  <c r="AR103"/>
  <c r="AP103"/>
  <c r="AO103"/>
  <c r="AN103"/>
  <c r="AJ103"/>
  <c r="AH103"/>
  <c r="AE103"/>
  <c r="AD103"/>
  <c r="AF103" s="1"/>
  <c r="AC103"/>
  <c r="AA103"/>
  <c r="Z103"/>
  <c r="Y103"/>
  <c r="X103"/>
  <c r="V103"/>
  <c r="S103"/>
  <c r="Q103"/>
  <c r="O103"/>
  <c r="M103"/>
  <c r="K103"/>
  <c r="I103"/>
  <c r="H103"/>
  <c r="G103"/>
  <c r="BQ102"/>
  <c r="BO102"/>
  <c r="BL102"/>
  <c r="BJ102"/>
  <c r="BH102"/>
  <c r="BG102"/>
  <c r="BF102" s="1"/>
  <c r="BE102"/>
  <c r="BC102"/>
  <c r="AZ102"/>
  <c r="AX102"/>
  <c r="AV102"/>
  <c r="AT102"/>
  <c r="AR102"/>
  <c r="AO102"/>
  <c r="AN102" s="1"/>
  <c r="AJ102"/>
  <c r="AH102"/>
  <c r="AE102"/>
  <c r="AD102" s="1"/>
  <c r="AF102" s="1"/>
  <c r="AC102"/>
  <c r="Z102"/>
  <c r="X102"/>
  <c r="V102"/>
  <c r="S102"/>
  <c r="Q102"/>
  <c r="O102"/>
  <c r="M102"/>
  <c r="K102"/>
  <c r="H102"/>
  <c r="BQ101"/>
  <c r="BO101"/>
  <c r="BL101"/>
  <c r="BJ101"/>
  <c r="BH101"/>
  <c r="BG101"/>
  <c r="BF101" s="1"/>
  <c r="BE101"/>
  <c r="BC101"/>
  <c r="BA101"/>
  <c r="AZ101"/>
  <c r="AY101"/>
  <c r="AX101"/>
  <c r="AV101"/>
  <c r="AT101"/>
  <c r="AR101"/>
  <c r="AO101"/>
  <c r="AJ101"/>
  <c r="AH101"/>
  <c r="AE101"/>
  <c r="AD101" s="1"/>
  <c r="AF101" s="1"/>
  <c r="AC101"/>
  <c r="Z101"/>
  <c r="X101"/>
  <c r="V101"/>
  <c r="S101"/>
  <c r="Q101"/>
  <c r="O101"/>
  <c r="M101"/>
  <c r="K101"/>
  <c r="H101"/>
  <c r="BQ100"/>
  <c r="BO100"/>
  <c r="BL100"/>
  <c r="BJ100"/>
  <c r="BH100"/>
  <c r="BG100"/>
  <c r="BF100" s="1"/>
  <c r="BE100"/>
  <c r="BC100"/>
  <c r="AZ100"/>
  <c r="AX100"/>
  <c r="AV100"/>
  <c r="AT100"/>
  <c r="AR100"/>
  <c r="AO100"/>
  <c r="AJ100"/>
  <c r="AH100"/>
  <c r="AE100"/>
  <c r="AD100" s="1"/>
  <c r="AF100" s="1"/>
  <c r="AC100"/>
  <c r="Z100"/>
  <c r="X100"/>
  <c r="V100"/>
  <c r="S100"/>
  <c r="Q100"/>
  <c r="O100"/>
  <c r="M100"/>
  <c r="K100"/>
  <c r="H100"/>
  <c r="BQ99"/>
  <c r="BO99"/>
  <c r="BL99"/>
  <c r="BJ99"/>
  <c r="BH99"/>
  <c r="BG99"/>
  <c r="BF99" s="1"/>
  <c r="BE99"/>
  <c r="BC99"/>
  <c r="BA99"/>
  <c r="AZ99"/>
  <c r="AY99"/>
  <c r="AX99"/>
  <c r="AV99"/>
  <c r="AT99"/>
  <c r="AR99"/>
  <c r="AO99"/>
  <c r="AJ99"/>
  <c r="AH99"/>
  <c r="AE99"/>
  <c r="AD99" s="1"/>
  <c r="AF99" s="1"/>
  <c r="AC99"/>
  <c r="Z99"/>
  <c r="X99"/>
  <c r="V99"/>
  <c r="S99"/>
  <c r="Q99"/>
  <c r="O99"/>
  <c r="M99"/>
  <c r="K99"/>
  <c r="H99"/>
  <c r="BQ98"/>
  <c r="BO98"/>
  <c r="BL98"/>
  <c r="BJ98"/>
  <c r="BH98"/>
  <c r="BG98"/>
  <c r="BF98" s="1"/>
  <c r="BE98"/>
  <c r="BC98"/>
  <c r="AZ98"/>
  <c r="AX98"/>
  <c r="AV98"/>
  <c r="AT98"/>
  <c r="AR98"/>
  <c r="AO98"/>
  <c r="AJ98"/>
  <c r="AH98"/>
  <c r="AE98"/>
  <c r="AD98" s="1"/>
  <c r="AC98"/>
  <c r="Z98"/>
  <c r="X98"/>
  <c r="V98"/>
  <c r="T98"/>
  <c r="S98"/>
  <c r="R98"/>
  <c r="Q98"/>
  <c r="O98"/>
  <c r="M98"/>
  <c r="K98"/>
  <c r="H98"/>
  <c r="BQ97"/>
  <c r="BO97"/>
  <c r="BM97"/>
  <c r="BL97"/>
  <c r="BK97"/>
  <c r="BJ97"/>
  <c r="BH97"/>
  <c r="BG97"/>
  <c r="BF97"/>
  <c r="BE97"/>
  <c r="BC97"/>
  <c r="AZ97"/>
  <c r="AX97"/>
  <c r="AV97"/>
  <c r="AT97"/>
  <c r="AR97"/>
  <c r="AP97"/>
  <c r="AO97"/>
  <c r="AN97"/>
  <c r="AJ97"/>
  <c r="AH97"/>
  <c r="AE97"/>
  <c r="AD97"/>
  <c r="AF97" s="1"/>
  <c r="AC97"/>
  <c r="AA97"/>
  <c r="Z97"/>
  <c r="Y97"/>
  <c r="X97"/>
  <c r="V97"/>
  <c r="S97"/>
  <c r="Q97"/>
  <c r="O97"/>
  <c r="M97"/>
  <c r="K97"/>
  <c r="I97"/>
  <c r="H97"/>
  <c r="G97"/>
  <c r="BQ96"/>
  <c r="BO96"/>
  <c r="BL96"/>
  <c r="BJ96"/>
  <c r="BH96"/>
  <c r="BG96"/>
  <c r="BF96" s="1"/>
  <c r="BE96"/>
  <c r="BC96"/>
  <c r="AZ96"/>
  <c r="AX96"/>
  <c r="AV96"/>
  <c r="AT96"/>
  <c r="AR96"/>
  <c r="AO96"/>
  <c r="AJ96"/>
  <c r="AH96"/>
  <c r="AE96"/>
  <c r="AD96" s="1"/>
  <c r="AC96"/>
  <c r="Z96"/>
  <c r="X96"/>
  <c r="V96"/>
  <c r="T96"/>
  <c r="S96"/>
  <c r="R96"/>
  <c r="Q96"/>
  <c r="O96"/>
  <c r="M96"/>
  <c r="K96"/>
  <c r="H96"/>
  <c r="BQ95"/>
  <c r="BO95"/>
  <c r="BM95"/>
  <c r="BL95"/>
  <c r="BK95"/>
  <c r="BJ95"/>
  <c r="BH95"/>
  <c r="BG95"/>
  <c r="BF95"/>
  <c r="BE95"/>
  <c r="BC95"/>
  <c r="AZ95"/>
  <c r="AX95"/>
  <c r="AV95"/>
  <c r="AT95"/>
  <c r="AR95"/>
  <c r="AP95"/>
  <c r="AO95"/>
  <c r="AN95"/>
  <c r="AJ95"/>
  <c r="AH95"/>
  <c r="AE95"/>
  <c r="AD95"/>
  <c r="AF95" s="1"/>
  <c r="AC95"/>
  <c r="AA95"/>
  <c r="Z95"/>
  <c r="Y95"/>
  <c r="X95"/>
  <c r="V95"/>
  <c r="S95"/>
  <c r="Q95"/>
  <c r="O95"/>
  <c r="M95"/>
  <c r="K95"/>
  <c r="I95"/>
  <c r="H95"/>
  <c r="G95"/>
  <c r="BQ94"/>
  <c r="BO94"/>
  <c r="BL94"/>
  <c r="BJ94"/>
  <c r="BH94"/>
  <c r="BG94"/>
  <c r="BF94" s="1"/>
  <c r="BE94"/>
  <c r="BC94"/>
  <c r="AZ94"/>
  <c r="AX94"/>
  <c r="AV94"/>
  <c r="AT94"/>
  <c r="AR94"/>
  <c r="AO94"/>
  <c r="AJ94"/>
  <c r="AH94"/>
  <c r="AE94"/>
  <c r="AD94" s="1"/>
  <c r="AC94"/>
  <c r="Z94"/>
  <c r="X94"/>
  <c r="V94"/>
  <c r="T94"/>
  <c r="S94"/>
  <c r="R94"/>
  <c r="Q94"/>
  <c r="O94"/>
  <c r="M94"/>
  <c r="K94"/>
  <c r="H94"/>
  <c r="BQ93"/>
  <c r="BO93"/>
  <c r="BL93"/>
  <c r="BJ93"/>
  <c r="BH93"/>
  <c r="BG93"/>
  <c r="BF93" s="1"/>
  <c r="BE93"/>
  <c r="BC93"/>
  <c r="BA93"/>
  <c r="AZ93"/>
  <c r="AY93"/>
  <c r="AX93"/>
  <c r="AV93"/>
  <c r="AT93"/>
  <c r="AR93"/>
  <c r="AO93"/>
  <c r="AJ93"/>
  <c r="AH93"/>
  <c r="AE93"/>
  <c r="AD93" s="1"/>
  <c r="AF93" s="1"/>
  <c r="AC93"/>
  <c r="Z93"/>
  <c r="X93"/>
  <c r="V93"/>
  <c r="S93"/>
  <c r="Q93"/>
  <c r="O93"/>
  <c r="M93"/>
  <c r="K93"/>
  <c r="H93"/>
  <c r="BQ92"/>
  <c r="BO92"/>
  <c r="BL92"/>
  <c r="BJ92"/>
  <c r="BH92"/>
  <c r="BG92"/>
  <c r="BF92" s="1"/>
  <c r="BE92"/>
  <c r="BC92"/>
  <c r="AZ92"/>
  <c r="AX92"/>
  <c r="AV92"/>
  <c r="AT92"/>
  <c r="AR92"/>
  <c r="AO92"/>
  <c r="AJ92"/>
  <c r="AH92"/>
  <c r="AE92"/>
  <c r="AD92" s="1"/>
  <c r="AF92" s="1"/>
  <c r="AC92"/>
  <c r="Z92"/>
  <c r="X92"/>
  <c r="V92"/>
  <c r="S92"/>
  <c r="Q92"/>
  <c r="O92"/>
  <c r="M92"/>
  <c r="K92"/>
  <c r="H92"/>
  <c r="BQ91"/>
  <c r="BO91"/>
  <c r="BL91"/>
  <c r="BJ91"/>
  <c r="BH91"/>
  <c r="BG91"/>
  <c r="BF91" s="1"/>
  <c r="BE91"/>
  <c r="BC91"/>
  <c r="BA91"/>
  <c r="AZ91"/>
  <c r="AY91"/>
  <c r="AX91"/>
  <c r="AV91"/>
  <c r="AT91"/>
  <c r="AR91"/>
  <c r="AO91"/>
  <c r="AJ91"/>
  <c r="AH91"/>
  <c r="AE91"/>
  <c r="AD91" s="1"/>
  <c r="AF91" s="1"/>
  <c r="AC91"/>
  <c r="Z91"/>
  <c r="X91"/>
  <c r="V91"/>
  <c r="S91"/>
  <c r="Q91"/>
  <c r="O91"/>
  <c r="M91"/>
  <c r="K91"/>
  <c r="H91"/>
  <c r="BQ90"/>
  <c r="BO90"/>
  <c r="BL90"/>
  <c r="BJ90"/>
  <c r="BH90"/>
  <c r="BG90"/>
  <c r="BF90" s="1"/>
  <c r="BE90"/>
  <c r="BC90"/>
  <c r="AZ90"/>
  <c r="AX90"/>
  <c r="AV90"/>
  <c r="AT90"/>
  <c r="AR90"/>
  <c r="AO90"/>
  <c r="AJ90"/>
  <c r="AH90"/>
  <c r="AE90"/>
  <c r="AD90" s="1"/>
  <c r="AF90" s="1"/>
  <c r="AC90"/>
  <c r="Z90"/>
  <c r="X90"/>
  <c r="V90"/>
  <c r="S90"/>
  <c r="Q90"/>
  <c r="O90"/>
  <c r="M90"/>
  <c r="K90"/>
  <c r="H90"/>
  <c r="BQ89"/>
  <c r="BO89"/>
  <c r="BL89"/>
  <c r="BJ89"/>
  <c r="BH89"/>
  <c r="BG89"/>
  <c r="BF89" s="1"/>
  <c r="BE89"/>
  <c r="BC89"/>
  <c r="BA89"/>
  <c r="AZ89"/>
  <c r="AY89"/>
  <c r="AX89"/>
  <c r="AV89"/>
  <c r="AT89"/>
  <c r="AR89"/>
  <c r="AO89"/>
  <c r="AJ89"/>
  <c r="AH89"/>
  <c r="AE89"/>
  <c r="AD89" s="1"/>
  <c r="AF89" s="1"/>
  <c r="AC89"/>
  <c r="Z89"/>
  <c r="X89"/>
  <c r="V89"/>
  <c r="S89"/>
  <c r="Q89"/>
  <c r="O89"/>
  <c r="M89"/>
  <c r="K89"/>
  <c r="H89"/>
  <c r="BQ88"/>
  <c r="BO88"/>
  <c r="BL88"/>
  <c r="BJ88"/>
  <c r="BH88"/>
  <c r="BG88"/>
  <c r="BF88" s="1"/>
  <c r="BE88"/>
  <c r="BC88"/>
  <c r="AZ88"/>
  <c r="AX88"/>
  <c r="AV88"/>
  <c r="AT88"/>
  <c r="AR88"/>
  <c r="AO88"/>
  <c r="AJ88"/>
  <c r="AH88"/>
  <c r="AE88"/>
  <c r="AD88" s="1"/>
  <c r="AF88" s="1"/>
  <c r="AC88"/>
  <c r="Z88"/>
  <c r="X88"/>
  <c r="V88"/>
  <c r="S88"/>
  <c r="Q88"/>
  <c r="O88"/>
  <c r="M88"/>
  <c r="K88"/>
  <c r="H88"/>
  <c r="BQ87"/>
  <c r="BO87"/>
  <c r="BL87"/>
  <c r="BJ87"/>
  <c r="BH87"/>
  <c r="BG87"/>
  <c r="BF87" s="1"/>
  <c r="BE87"/>
  <c r="BC87"/>
  <c r="AZ87"/>
  <c r="AX87"/>
  <c r="AV87"/>
  <c r="AT87"/>
  <c r="AR87"/>
  <c r="AO87"/>
  <c r="AJ87"/>
  <c r="AH87"/>
  <c r="AE87"/>
  <c r="AD87" s="1"/>
  <c r="AF87" s="1"/>
  <c r="AC87"/>
  <c r="Z87"/>
  <c r="X87"/>
  <c r="V87"/>
  <c r="S87"/>
  <c r="T87" s="1"/>
  <c r="Q87"/>
  <c r="O87"/>
  <c r="M87"/>
  <c r="K87"/>
  <c r="H87"/>
  <c r="BQ86"/>
  <c r="BO86"/>
  <c r="BL86"/>
  <c r="BM86" s="1"/>
  <c r="BJ86"/>
  <c r="BH86"/>
  <c r="BG86"/>
  <c r="BF86" s="1"/>
  <c r="BE86"/>
  <c r="BC86"/>
  <c r="AZ86"/>
  <c r="AX86"/>
  <c r="AV86"/>
  <c r="AT86"/>
  <c r="AR86"/>
  <c r="AO86"/>
  <c r="AP86" s="1"/>
  <c r="AJ86"/>
  <c r="AH86"/>
  <c r="AE86"/>
  <c r="AD86" s="1"/>
  <c r="AF86" s="1"/>
  <c r="AC86"/>
  <c r="Z86"/>
  <c r="AA86" s="1"/>
  <c r="X86"/>
  <c r="V86"/>
  <c r="S86"/>
  <c r="Q86"/>
  <c r="O86"/>
  <c r="M86"/>
  <c r="K86"/>
  <c r="H86"/>
  <c r="I86" s="1"/>
  <c r="BQ85"/>
  <c r="BO85"/>
  <c r="BL85"/>
  <c r="BJ85"/>
  <c r="BH85"/>
  <c r="BG85"/>
  <c r="BF85" s="1"/>
  <c r="BE85"/>
  <c r="BC85"/>
  <c r="AZ85"/>
  <c r="AX85"/>
  <c r="AV85"/>
  <c r="AT85"/>
  <c r="AR85"/>
  <c r="AO85"/>
  <c r="AJ85"/>
  <c r="AH85"/>
  <c r="AE85"/>
  <c r="AD85" s="1"/>
  <c r="AF85" s="1"/>
  <c r="AC85"/>
  <c r="Z85"/>
  <c r="X85"/>
  <c r="V85"/>
  <c r="S85"/>
  <c r="T85" s="1"/>
  <c r="Q85"/>
  <c r="O85"/>
  <c r="M85"/>
  <c r="K85"/>
  <c r="H85"/>
  <c r="BQ84"/>
  <c r="BO84"/>
  <c r="BL84"/>
  <c r="BM84" s="1"/>
  <c r="BJ84"/>
  <c r="BH84"/>
  <c r="BG84"/>
  <c r="BF84" s="1"/>
  <c r="BE84"/>
  <c r="BC84"/>
  <c r="AZ84"/>
  <c r="AX84"/>
  <c r="AV84"/>
  <c r="AT84"/>
  <c r="AR84"/>
  <c r="AO84"/>
  <c r="AP84" s="1"/>
  <c r="AJ84"/>
  <c r="AH84"/>
  <c r="AE84"/>
  <c r="AD84" s="1"/>
  <c r="AF84" s="1"/>
  <c r="AC84"/>
  <c r="Z84"/>
  <c r="AA84" s="1"/>
  <c r="X84"/>
  <c r="V84"/>
  <c r="S84"/>
  <c r="Q84"/>
  <c r="O84"/>
  <c r="M84"/>
  <c r="K84"/>
  <c r="H84"/>
  <c r="I84" s="1"/>
  <c r="BQ83"/>
  <c r="BO83"/>
  <c r="BL83"/>
  <c r="BJ83"/>
  <c r="BH83"/>
  <c r="BG83"/>
  <c r="BF83" s="1"/>
  <c r="BE83"/>
  <c r="BC83"/>
  <c r="AZ83"/>
  <c r="AX83"/>
  <c r="AV83"/>
  <c r="AT83"/>
  <c r="AR83"/>
  <c r="AO83"/>
  <c r="AJ83"/>
  <c r="AH83"/>
  <c r="AE83"/>
  <c r="AD83" s="1"/>
  <c r="AF83" s="1"/>
  <c r="AC83"/>
  <c r="Z83"/>
  <c r="X83"/>
  <c r="V83"/>
  <c r="S83"/>
  <c r="Q83"/>
  <c r="O83"/>
  <c r="M83"/>
  <c r="K83"/>
  <c r="H83"/>
  <c r="BQ82"/>
  <c r="BO82"/>
  <c r="BL82"/>
  <c r="BJ82"/>
  <c r="BH82"/>
  <c r="BG82"/>
  <c r="BF82" s="1"/>
  <c r="BE82"/>
  <c r="BC82"/>
  <c r="AZ82"/>
  <c r="BA82" s="1"/>
  <c r="AX82"/>
  <c r="AV82"/>
  <c r="AT82"/>
  <c r="AR82"/>
  <c r="AO82"/>
  <c r="AJ82"/>
  <c r="AH82"/>
  <c r="AE82"/>
  <c r="AD82" s="1"/>
  <c r="AF82" s="1"/>
  <c r="AC82"/>
  <c r="Z82"/>
  <c r="X82"/>
  <c r="V82"/>
  <c r="S82"/>
  <c r="Q82"/>
  <c r="O82"/>
  <c r="M82"/>
  <c r="K82"/>
  <c r="H82"/>
  <c r="BQ81"/>
  <c r="BO81"/>
  <c r="BL81"/>
  <c r="BJ81"/>
  <c r="BH81"/>
  <c r="BG81"/>
  <c r="BF81" s="1"/>
  <c r="BE81"/>
  <c r="BC81"/>
  <c r="AZ81"/>
  <c r="AX81"/>
  <c r="AV81"/>
  <c r="AT81"/>
  <c r="AR81"/>
  <c r="AO81"/>
  <c r="AJ81"/>
  <c r="AH81"/>
  <c r="AE81"/>
  <c r="AD81" s="1"/>
  <c r="AF81" s="1"/>
  <c r="AC81"/>
  <c r="Z81"/>
  <c r="X81"/>
  <c r="V81"/>
  <c r="S81"/>
  <c r="Q81"/>
  <c r="O81"/>
  <c r="M81"/>
  <c r="K81"/>
  <c r="H81"/>
  <c r="BQ80"/>
  <c r="BO80"/>
  <c r="BL80"/>
  <c r="BJ80"/>
  <c r="BH80"/>
  <c r="BG80"/>
  <c r="BF80" s="1"/>
  <c r="BE80"/>
  <c r="BC80"/>
  <c r="AZ80"/>
  <c r="BA80" s="1"/>
  <c r="AX80"/>
  <c r="AV80"/>
  <c r="AT80"/>
  <c r="AR80"/>
  <c r="AO80"/>
  <c r="AJ80"/>
  <c r="AH80"/>
  <c r="AE80"/>
  <c r="AD80" s="1"/>
  <c r="AF80" s="1"/>
  <c r="AC80"/>
  <c r="Z80"/>
  <c r="X80"/>
  <c r="V80"/>
  <c r="S80"/>
  <c r="Q80"/>
  <c r="O80"/>
  <c r="M80"/>
  <c r="K80"/>
  <c r="H80"/>
  <c r="BQ79"/>
  <c r="BO79"/>
  <c r="BL79"/>
  <c r="BJ79"/>
  <c r="BH79"/>
  <c r="BG79"/>
  <c r="BF79" s="1"/>
  <c r="BE79"/>
  <c r="BC79"/>
  <c r="AZ79"/>
  <c r="AX79"/>
  <c r="AV79"/>
  <c r="AT79"/>
  <c r="AR79"/>
  <c r="AO79"/>
  <c r="AJ79"/>
  <c r="AH79"/>
  <c r="AE79"/>
  <c r="AD79" s="1"/>
  <c r="AF79" s="1"/>
  <c r="AC79"/>
  <c r="Z79"/>
  <c r="X79"/>
  <c r="V79"/>
  <c r="S79"/>
  <c r="Q79"/>
  <c r="O79"/>
  <c r="M79"/>
  <c r="K79"/>
  <c r="H79"/>
  <c r="BQ78"/>
  <c r="BO78"/>
  <c r="BL78"/>
  <c r="BJ78"/>
  <c r="BH78"/>
  <c r="BG78"/>
  <c r="BF78" s="1"/>
  <c r="BE78"/>
  <c r="BC78"/>
  <c r="AZ78"/>
  <c r="BA78" s="1"/>
  <c r="AX78"/>
  <c r="AV78"/>
  <c r="AT78"/>
  <c r="AR78"/>
  <c r="AO78"/>
  <c r="AJ78"/>
  <c r="AH78"/>
  <c r="AE78"/>
  <c r="AD78" s="1"/>
  <c r="AF78" s="1"/>
  <c r="AC78"/>
  <c r="Z78"/>
  <c r="X78"/>
  <c r="V78"/>
  <c r="S78"/>
  <c r="Q78"/>
  <c r="O78"/>
  <c r="M78"/>
  <c r="K78"/>
  <c r="H78"/>
  <c r="BQ77"/>
  <c r="BO77"/>
  <c r="BL77"/>
  <c r="BJ77"/>
  <c r="BH77"/>
  <c r="BG77"/>
  <c r="BF77" s="1"/>
  <c r="BE77"/>
  <c r="BC77"/>
  <c r="AZ77"/>
  <c r="AX77"/>
  <c r="AV77"/>
  <c r="AT77"/>
  <c r="AR77"/>
  <c r="AO77"/>
  <c r="AJ77"/>
  <c r="AH77"/>
  <c r="AE77"/>
  <c r="AD77" s="1"/>
  <c r="AF77" s="1"/>
  <c r="AC77"/>
  <c r="Z77"/>
  <c r="X77"/>
  <c r="V77"/>
  <c r="S77"/>
  <c r="Q77"/>
  <c r="O77"/>
  <c r="M77"/>
  <c r="K77"/>
  <c r="H77"/>
  <c r="BQ76"/>
  <c r="BO76"/>
  <c r="BL76"/>
  <c r="BJ76"/>
  <c r="BH76"/>
  <c r="BG76"/>
  <c r="BF76" s="1"/>
  <c r="BE76"/>
  <c r="BC76"/>
  <c r="AZ76"/>
  <c r="BA76" s="1"/>
  <c r="AX76"/>
  <c r="AV76"/>
  <c r="AT76"/>
  <c r="AR76"/>
  <c r="AO76"/>
  <c r="AJ76"/>
  <c r="AH76"/>
  <c r="AE76"/>
  <c r="AD76" s="1"/>
  <c r="AF76" s="1"/>
  <c r="AC76"/>
  <c r="Z76"/>
  <c r="X76"/>
  <c r="V76"/>
  <c r="S76"/>
  <c r="Q76"/>
  <c r="O76"/>
  <c r="M76"/>
  <c r="K76"/>
  <c r="H76"/>
  <c r="BQ75"/>
  <c r="BO75"/>
  <c r="BL75"/>
  <c r="BJ75"/>
  <c r="BH75"/>
  <c r="BG75"/>
  <c r="BF75" s="1"/>
  <c r="BE75"/>
  <c r="BC75"/>
  <c r="AZ75"/>
  <c r="AX75"/>
  <c r="AV75"/>
  <c r="AT75"/>
  <c r="AR75"/>
  <c r="AO75"/>
  <c r="AJ75"/>
  <c r="AH75"/>
  <c r="AE75"/>
  <c r="AD75" s="1"/>
  <c r="AF75" s="1"/>
  <c r="AC75"/>
  <c r="Z75"/>
  <c r="X75"/>
  <c r="V75"/>
  <c r="S75"/>
  <c r="Q75"/>
  <c r="O75"/>
  <c r="M75"/>
  <c r="K75"/>
  <c r="H75"/>
  <c r="BQ74"/>
  <c r="BO74"/>
  <c r="BL74"/>
  <c r="BJ74"/>
  <c r="BH74"/>
  <c r="BG74"/>
  <c r="BF74" s="1"/>
  <c r="BE74"/>
  <c r="BC74"/>
  <c r="AZ74"/>
  <c r="BA74" s="1"/>
  <c r="AX74"/>
  <c r="AV74"/>
  <c r="AT74"/>
  <c r="AR74"/>
  <c r="AO74"/>
  <c r="AJ74"/>
  <c r="AH74"/>
  <c r="AE74"/>
  <c r="AD74" s="1"/>
  <c r="AF74" s="1"/>
  <c r="AC74"/>
  <c r="Z74"/>
  <c r="X74"/>
  <c r="V74"/>
  <c r="S74"/>
  <c r="Q74"/>
  <c r="O74"/>
  <c r="M74"/>
  <c r="K74"/>
  <c r="H74"/>
  <c r="BQ73"/>
  <c r="BO73"/>
  <c r="BL73"/>
  <c r="BJ73"/>
  <c r="BH73"/>
  <c r="BG73"/>
  <c r="BF73" s="1"/>
  <c r="BE73"/>
  <c r="BC73"/>
  <c r="AZ73"/>
  <c r="AX73"/>
  <c r="AV73"/>
  <c r="AT73"/>
  <c r="AR73"/>
  <c r="AO73"/>
  <c r="AJ73"/>
  <c r="AH73"/>
  <c r="AE73"/>
  <c r="AD73" s="1"/>
  <c r="AF73" s="1"/>
  <c r="AC73"/>
  <c r="Z73"/>
  <c r="X73"/>
  <c r="V73"/>
  <c r="S73"/>
  <c r="Q73"/>
  <c r="O73"/>
  <c r="M73"/>
  <c r="K73"/>
  <c r="H73"/>
  <c r="BQ72"/>
  <c r="BO72"/>
  <c r="BL72"/>
  <c r="BJ72"/>
  <c r="BH72"/>
  <c r="BG72"/>
  <c r="BF72" s="1"/>
  <c r="BE72"/>
  <c r="BC72"/>
  <c r="AZ72"/>
  <c r="BA72" s="1"/>
  <c r="AX72"/>
  <c r="AV72"/>
  <c r="AT72"/>
  <c r="AR72"/>
  <c r="AO72"/>
  <c r="AJ72"/>
  <c r="AH72"/>
  <c r="AE72"/>
  <c r="AD72" s="1"/>
  <c r="AF72" s="1"/>
  <c r="AC72"/>
  <c r="Z72"/>
  <c r="X72"/>
  <c r="V72"/>
  <c r="S72"/>
  <c r="Q72"/>
  <c r="O72"/>
  <c r="M72"/>
  <c r="K72"/>
  <c r="H72"/>
  <c r="BQ71"/>
  <c r="BO71"/>
  <c r="BL71"/>
  <c r="BJ71"/>
  <c r="BH71"/>
  <c r="BG71"/>
  <c r="BF71" s="1"/>
  <c r="BE71"/>
  <c r="BC71"/>
  <c r="AZ71"/>
  <c r="AX71"/>
  <c r="AV71"/>
  <c r="AT71"/>
  <c r="AR71"/>
  <c r="AO71"/>
  <c r="AJ71"/>
  <c r="AH71"/>
  <c r="AE71"/>
  <c r="AD71" s="1"/>
  <c r="AF71" s="1"/>
  <c r="AC71"/>
  <c r="Z71"/>
  <c r="X71"/>
  <c r="V71"/>
  <c r="S71"/>
  <c r="Q71"/>
  <c r="O71"/>
  <c r="M71"/>
  <c r="K71"/>
  <c r="H71"/>
  <c r="BQ70"/>
  <c r="BO70"/>
  <c r="BL70"/>
  <c r="BM70" s="1"/>
  <c r="BJ70"/>
  <c r="BH70"/>
  <c r="BG70"/>
  <c r="BF70" s="1"/>
  <c r="BE70"/>
  <c r="BC70"/>
  <c r="AZ70"/>
  <c r="AX70"/>
  <c r="AV70"/>
  <c r="AT70"/>
  <c r="AR70"/>
  <c r="AO70"/>
  <c r="AP70" s="1"/>
  <c r="AJ70"/>
  <c r="AH70"/>
  <c r="AE70"/>
  <c r="AD70" s="1"/>
  <c r="AF70" s="1"/>
  <c r="AC70"/>
  <c r="Z70"/>
  <c r="AA70" s="1"/>
  <c r="X70"/>
  <c r="V70"/>
  <c r="S70"/>
  <c r="Q70"/>
  <c r="O70"/>
  <c r="M70"/>
  <c r="K70"/>
  <c r="H70"/>
  <c r="I70" s="1"/>
  <c r="BQ69"/>
  <c r="BO69"/>
  <c r="BL69"/>
  <c r="BJ69"/>
  <c r="BH69"/>
  <c r="BG69"/>
  <c r="BF69" s="1"/>
  <c r="BE69"/>
  <c r="BC69"/>
  <c r="AZ69"/>
  <c r="AX69"/>
  <c r="AV69"/>
  <c r="AT69"/>
  <c r="AR69"/>
  <c r="AO69"/>
  <c r="AJ69"/>
  <c r="AH69"/>
  <c r="AE69"/>
  <c r="AD69" s="1"/>
  <c r="AC69"/>
  <c r="Z69"/>
  <c r="X69"/>
  <c r="V69"/>
  <c r="S69"/>
  <c r="T69" s="1"/>
  <c r="Q69"/>
  <c r="O69"/>
  <c r="M69"/>
  <c r="K69"/>
  <c r="H69"/>
  <c r="BQ68"/>
  <c r="BO68"/>
  <c r="BL68"/>
  <c r="BM68" s="1"/>
  <c r="BJ68"/>
  <c r="BH68"/>
  <c r="BG68"/>
  <c r="BF68" s="1"/>
  <c r="BE68"/>
  <c r="BC68"/>
  <c r="AZ68"/>
  <c r="AX68"/>
  <c r="AV68"/>
  <c r="AT68"/>
  <c r="AR68"/>
  <c r="AO68"/>
  <c r="AP68" s="1"/>
  <c r="AJ68"/>
  <c r="AH68"/>
  <c r="AE68"/>
  <c r="AD68" s="1"/>
  <c r="AF68" s="1"/>
  <c r="AC68"/>
  <c r="Z68"/>
  <c r="AA68" s="1"/>
  <c r="X68"/>
  <c r="V68"/>
  <c r="S68"/>
  <c r="Q68"/>
  <c r="O68"/>
  <c r="M68"/>
  <c r="K68"/>
  <c r="H68"/>
  <c r="I68" s="1"/>
  <c r="BQ67"/>
  <c r="BO67"/>
  <c r="BL67"/>
  <c r="BJ67"/>
  <c r="BH67"/>
  <c r="BG67"/>
  <c r="BF67" s="1"/>
  <c r="BE67"/>
  <c r="BC67"/>
  <c r="AZ67"/>
  <c r="AX67"/>
  <c r="AV67"/>
  <c r="AT67"/>
  <c r="AR67"/>
  <c r="AO67"/>
  <c r="AJ67"/>
  <c r="AH67"/>
  <c r="AE67"/>
  <c r="AD67" s="1"/>
  <c r="AF67" s="1"/>
  <c r="AC67"/>
  <c r="Z67"/>
  <c r="X67"/>
  <c r="V67"/>
  <c r="S67"/>
  <c r="Q67"/>
  <c r="O67"/>
  <c r="M67"/>
  <c r="K67"/>
  <c r="H67"/>
  <c r="BQ66"/>
  <c r="BO66"/>
  <c r="BL66"/>
  <c r="BJ66"/>
  <c r="BH66"/>
  <c r="BG66"/>
  <c r="BF66" s="1"/>
  <c r="BE66"/>
  <c r="BC66"/>
  <c r="AZ66"/>
  <c r="BA66" s="1"/>
  <c r="AX66"/>
  <c r="AV66"/>
  <c r="AT66"/>
  <c r="AR66"/>
  <c r="AO66"/>
  <c r="AJ66"/>
  <c r="AH66"/>
  <c r="AE66"/>
  <c r="AD66" s="1"/>
  <c r="AF66" s="1"/>
  <c r="AC66"/>
  <c r="Z66"/>
  <c r="X66"/>
  <c r="V66"/>
  <c r="S66"/>
  <c r="Q66"/>
  <c r="O66"/>
  <c r="M66"/>
  <c r="K66"/>
  <c r="H66"/>
  <c r="BQ65"/>
  <c r="BO65"/>
  <c r="BL65"/>
  <c r="BJ65"/>
  <c r="BH65"/>
  <c r="BG65"/>
  <c r="BF65" s="1"/>
  <c r="BE65"/>
  <c r="BC65"/>
  <c r="AZ65"/>
  <c r="AX65"/>
  <c r="AV65"/>
  <c r="AT65"/>
  <c r="AR65"/>
  <c r="AO65"/>
  <c r="AJ65"/>
  <c r="AH65"/>
  <c r="AE65"/>
  <c r="AD65" s="1"/>
  <c r="AF65" s="1"/>
  <c r="AC65"/>
  <c r="Z65"/>
  <c r="X65"/>
  <c r="V65"/>
  <c r="S65"/>
  <c r="Q65"/>
  <c r="O65"/>
  <c r="M65"/>
  <c r="K65"/>
  <c r="H65"/>
  <c r="BQ64"/>
  <c r="BO64"/>
  <c r="BL64"/>
  <c r="BM64" s="1"/>
  <c r="BJ64"/>
  <c r="BH64"/>
  <c r="BG64"/>
  <c r="BF64" s="1"/>
  <c r="BE64"/>
  <c r="BC64"/>
  <c r="AZ64"/>
  <c r="AX64"/>
  <c r="AV64"/>
  <c r="AT64"/>
  <c r="AR64"/>
  <c r="AO64"/>
  <c r="AP64" s="1"/>
  <c r="AJ64"/>
  <c r="AH64"/>
  <c r="AE64"/>
  <c r="AD64" s="1"/>
  <c r="AF64" s="1"/>
  <c r="AC64"/>
  <c r="Z64"/>
  <c r="AA64" s="1"/>
  <c r="X64"/>
  <c r="V64"/>
  <c r="S64"/>
  <c r="Q64"/>
  <c r="O64"/>
  <c r="M64"/>
  <c r="K64"/>
  <c r="H64"/>
  <c r="I64" s="1"/>
  <c r="BQ63"/>
  <c r="BO63"/>
  <c r="BL63"/>
  <c r="BJ63"/>
  <c r="BH63"/>
  <c r="BG63"/>
  <c r="BF63" s="1"/>
  <c r="BE63"/>
  <c r="BC63"/>
  <c r="AZ63"/>
  <c r="AX63"/>
  <c r="AV63"/>
  <c r="AT63"/>
  <c r="AR63"/>
  <c r="AO63"/>
  <c r="AJ63"/>
  <c r="AH63"/>
  <c r="AE63"/>
  <c r="AD63" s="1"/>
  <c r="AF63" s="1"/>
  <c r="AC63"/>
  <c r="Z63"/>
  <c r="X63"/>
  <c r="V63"/>
  <c r="S63"/>
  <c r="T63" s="1"/>
  <c r="Q63"/>
  <c r="O63"/>
  <c r="M63"/>
  <c r="K63"/>
  <c r="H63"/>
  <c r="BQ62"/>
  <c r="BO62"/>
  <c r="BL62"/>
  <c r="BJ62"/>
  <c r="BH62"/>
  <c r="BG62"/>
  <c r="BF62" s="1"/>
  <c r="BE62"/>
  <c r="BC62"/>
  <c r="AZ62"/>
  <c r="BA62" s="1"/>
  <c r="AX62"/>
  <c r="AV62"/>
  <c r="AT62"/>
  <c r="AR62"/>
  <c r="AO62"/>
  <c r="AJ62"/>
  <c r="AH62"/>
  <c r="AE62"/>
  <c r="AD62" s="1"/>
  <c r="AC62"/>
  <c r="Z62"/>
  <c r="X62"/>
  <c r="V62"/>
  <c r="S62"/>
  <c r="Q62"/>
  <c r="O62"/>
  <c r="M62"/>
  <c r="K62"/>
  <c r="H62"/>
  <c r="BQ61"/>
  <c r="BO61"/>
  <c r="BL61"/>
  <c r="BJ61"/>
  <c r="BH61"/>
  <c r="BG61"/>
  <c r="BF61" s="1"/>
  <c r="BE61"/>
  <c r="BC61"/>
  <c r="AZ61"/>
  <c r="AX61"/>
  <c r="AV61"/>
  <c r="AT61"/>
  <c r="AR61"/>
  <c r="AO61"/>
  <c r="AJ61"/>
  <c r="AH61"/>
  <c r="AE61"/>
  <c r="AD61" s="1"/>
  <c r="AF61" s="1"/>
  <c r="AC61"/>
  <c r="Z61"/>
  <c r="X61"/>
  <c r="V61"/>
  <c r="S61"/>
  <c r="Q61"/>
  <c r="O61"/>
  <c r="M61"/>
  <c r="K61"/>
  <c r="H61"/>
  <c r="BQ60"/>
  <c r="BO60"/>
  <c r="BL60"/>
  <c r="BM60" s="1"/>
  <c r="BJ60"/>
  <c r="BH60"/>
  <c r="BG60"/>
  <c r="BF60" s="1"/>
  <c r="BE60"/>
  <c r="BC60"/>
  <c r="AZ60"/>
  <c r="AX60"/>
  <c r="AV60"/>
  <c r="AT60"/>
  <c r="AR60"/>
  <c r="AO60"/>
  <c r="AP60" s="1"/>
  <c r="AJ60"/>
  <c r="AH60"/>
  <c r="AE60"/>
  <c r="AD60" s="1"/>
  <c r="AF60" s="1"/>
  <c r="AC60"/>
  <c r="Z60"/>
  <c r="AA60" s="1"/>
  <c r="X60"/>
  <c r="V60"/>
  <c r="S60"/>
  <c r="Q60"/>
  <c r="O60"/>
  <c r="M60"/>
  <c r="K60"/>
  <c r="H60"/>
  <c r="I60" s="1"/>
  <c r="BQ59"/>
  <c r="BO59"/>
  <c r="BL59"/>
  <c r="BJ59"/>
  <c r="BH59"/>
  <c r="BG59"/>
  <c r="BF59" s="1"/>
  <c r="BE59"/>
  <c r="BC59"/>
  <c r="AZ59"/>
  <c r="AX59"/>
  <c r="AV59"/>
  <c r="AT59"/>
  <c r="AR59"/>
  <c r="AO59"/>
  <c r="AJ59"/>
  <c r="AH59"/>
  <c r="AE59"/>
  <c r="AD59" s="1"/>
  <c r="AF59" s="1"/>
  <c r="AC59"/>
  <c r="Z59"/>
  <c r="X59"/>
  <c r="V59"/>
  <c r="S59"/>
  <c r="T59" s="1"/>
  <c r="Q59"/>
  <c r="O59"/>
  <c r="M59"/>
  <c r="K59"/>
  <c r="H59"/>
  <c r="BQ58"/>
  <c r="BO58"/>
  <c r="BL58"/>
  <c r="BM58" s="1"/>
  <c r="BJ58"/>
  <c r="BH58"/>
  <c r="BG58"/>
  <c r="BF58" s="1"/>
  <c r="BE58"/>
  <c r="BC58"/>
  <c r="AZ58"/>
  <c r="AX58"/>
  <c r="AV58"/>
  <c r="AT58"/>
  <c r="AR58"/>
  <c r="AO58"/>
  <c r="AP58" s="1"/>
  <c r="AJ58"/>
  <c r="AH58"/>
  <c r="AE58"/>
  <c r="AD58" s="1"/>
  <c r="AF58" s="1"/>
  <c r="AC58"/>
  <c r="Z58"/>
  <c r="AA58" s="1"/>
  <c r="X58"/>
  <c r="V58"/>
  <c r="S58"/>
  <c r="Q58"/>
  <c r="O58"/>
  <c r="M58"/>
  <c r="K58"/>
  <c r="H58"/>
  <c r="I58" s="1"/>
  <c r="BQ57"/>
  <c r="BO57"/>
  <c r="BL57"/>
  <c r="BJ57"/>
  <c r="BH57"/>
  <c r="BG57"/>
  <c r="BF57" s="1"/>
  <c r="BE57"/>
  <c r="BC57"/>
  <c r="AZ57"/>
  <c r="AX57"/>
  <c r="AV57"/>
  <c r="AT57"/>
  <c r="AR57"/>
  <c r="AO57"/>
  <c r="AJ57"/>
  <c r="AH57"/>
  <c r="AE57"/>
  <c r="AD57" s="1"/>
  <c r="AC57"/>
  <c r="Z57"/>
  <c r="X57"/>
  <c r="V57"/>
  <c r="S57"/>
  <c r="T57" s="1"/>
  <c r="Q57"/>
  <c r="O57"/>
  <c r="M57"/>
  <c r="K57"/>
  <c r="H57"/>
  <c r="BQ56"/>
  <c r="BO56"/>
  <c r="BL56"/>
  <c r="BM56" s="1"/>
  <c r="BJ56"/>
  <c r="BH56"/>
  <c r="BG56"/>
  <c r="BF56" s="1"/>
  <c r="BE56"/>
  <c r="BC56"/>
  <c r="AZ56"/>
  <c r="AX56"/>
  <c r="AV56"/>
  <c r="AT56"/>
  <c r="AR56"/>
  <c r="AO56"/>
  <c r="AP56" s="1"/>
  <c r="AJ56"/>
  <c r="AH56"/>
  <c r="AE56"/>
  <c r="AD56" s="1"/>
  <c r="AF56" s="1"/>
  <c r="AC56"/>
  <c r="Z56"/>
  <c r="AA56" s="1"/>
  <c r="X56"/>
  <c r="V56"/>
  <c r="S56"/>
  <c r="Q56"/>
  <c r="O56"/>
  <c r="M56"/>
  <c r="K56"/>
  <c r="H56"/>
  <c r="I56" s="1"/>
  <c r="BQ55"/>
  <c r="BO55"/>
  <c r="BL55"/>
  <c r="BJ55"/>
  <c r="BH55"/>
  <c r="BG55"/>
  <c r="BF55" s="1"/>
  <c r="BE55"/>
  <c r="BC55"/>
  <c r="AZ55"/>
  <c r="AX55"/>
  <c r="AV55"/>
  <c r="AT55"/>
  <c r="AR55"/>
  <c r="AO55"/>
  <c r="AJ55"/>
  <c r="AH55"/>
  <c r="AE55"/>
  <c r="AD55" s="1"/>
  <c r="AF55" s="1"/>
  <c r="AC55"/>
  <c r="Z55"/>
  <c r="X55"/>
  <c r="V55"/>
  <c r="S55"/>
  <c r="Q55"/>
  <c r="O55"/>
  <c r="M55"/>
  <c r="K55"/>
  <c r="H55"/>
  <c r="BQ54"/>
  <c r="BO54"/>
  <c r="BL54"/>
  <c r="BJ54"/>
  <c r="BH54"/>
  <c r="BG54"/>
  <c r="BF54" s="1"/>
  <c r="BE54"/>
  <c r="BC54"/>
  <c r="AZ54"/>
  <c r="BA54" s="1"/>
  <c r="AX54"/>
  <c r="AV54"/>
  <c r="AT54"/>
  <c r="AR54"/>
  <c r="AO54"/>
  <c r="AJ54"/>
  <c r="AH54"/>
  <c r="AE54"/>
  <c r="AD54" s="1"/>
  <c r="AC54"/>
  <c r="Z54"/>
  <c r="X54"/>
  <c r="V54"/>
  <c r="S54"/>
  <c r="Q54"/>
  <c r="O54"/>
  <c r="M54"/>
  <c r="K54"/>
  <c r="H54"/>
  <c r="BQ53"/>
  <c r="BO53"/>
  <c r="BL53"/>
  <c r="BJ53"/>
  <c r="BH53"/>
  <c r="BG53"/>
  <c r="BF53" s="1"/>
  <c r="BE53"/>
  <c r="BC53"/>
  <c r="AZ53"/>
  <c r="AX53"/>
  <c r="AV53"/>
  <c r="AT53"/>
  <c r="AR53"/>
  <c r="AO53"/>
  <c r="AJ53"/>
  <c r="AH53"/>
  <c r="AE53"/>
  <c r="AD53" s="1"/>
  <c r="AF53" s="1"/>
  <c r="AC53"/>
  <c r="Z53"/>
  <c r="X53"/>
  <c r="V53"/>
  <c r="S53"/>
  <c r="Q53"/>
  <c r="O53"/>
  <c r="M53"/>
  <c r="K53"/>
  <c r="H53"/>
  <c r="BQ52"/>
  <c r="BO52"/>
  <c r="BL52"/>
  <c r="BJ52"/>
  <c r="BH52"/>
  <c r="BG52"/>
  <c r="BF52" s="1"/>
  <c r="BE52"/>
  <c r="BC52"/>
  <c r="AZ52"/>
  <c r="BA52" s="1"/>
  <c r="AX52"/>
  <c r="AV52"/>
  <c r="AT52"/>
  <c r="AR52"/>
  <c r="AO52"/>
  <c r="AJ52"/>
  <c r="AH52"/>
  <c r="AE52"/>
  <c r="AD52" s="1"/>
  <c r="AF52" s="1"/>
  <c r="AC52"/>
  <c r="Z52"/>
  <c r="X52"/>
  <c r="V52"/>
  <c r="S52"/>
  <c r="Q52"/>
  <c r="O52"/>
  <c r="M52"/>
  <c r="K52"/>
  <c r="H52"/>
  <c r="BQ51"/>
  <c r="BO51"/>
  <c r="BL51"/>
  <c r="BJ51"/>
  <c r="BH51"/>
  <c r="BG51"/>
  <c r="BF51" s="1"/>
  <c r="BE51"/>
  <c r="BC51"/>
  <c r="AZ51"/>
  <c r="AX51"/>
  <c r="AV51"/>
  <c r="AT51"/>
  <c r="AR51"/>
  <c r="AO51"/>
  <c r="AJ51"/>
  <c r="AH51"/>
  <c r="AE51"/>
  <c r="AD51" s="1"/>
  <c r="AF51" s="1"/>
  <c r="AC51"/>
  <c r="Z51"/>
  <c r="X51"/>
  <c r="V51"/>
  <c r="S51"/>
  <c r="Q51"/>
  <c r="O51"/>
  <c r="M51"/>
  <c r="K51"/>
  <c r="H51"/>
  <c r="BQ50"/>
  <c r="BO50"/>
  <c r="BL50"/>
  <c r="BM50" s="1"/>
  <c r="BJ50"/>
  <c r="BH50"/>
  <c r="BG50"/>
  <c r="BF50" s="1"/>
  <c r="BE50"/>
  <c r="BC50"/>
  <c r="AZ50"/>
  <c r="AX50"/>
  <c r="AV50"/>
  <c r="AT50"/>
  <c r="AR50"/>
  <c r="AO50"/>
  <c r="AP50" s="1"/>
  <c r="AJ50"/>
  <c r="AH50"/>
  <c r="AE50"/>
  <c r="AD50" s="1"/>
  <c r="AF50" s="1"/>
  <c r="AC50"/>
  <c r="Z50"/>
  <c r="AA50" s="1"/>
  <c r="X50"/>
  <c r="V50"/>
  <c r="S50"/>
  <c r="Q50"/>
  <c r="O50"/>
  <c r="M50"/>
  <c r="K50"/>
  <c r="H50"/>
  <c r="I50" s="1"/>
  <c r="BQ49"/>
  <c r="BO49"/>
  <c r="BL49"/>
  <c r="BJ49"/>
  <c r="BH49"/>
  <c r="BG49"/>
  <c r="BF49" s="1"/>
  <c r="BE49"/>
  <c r="BC49"/>
  <c r="AZ49"/>
  <c r="AX49"/>
  <c r="AV49"/>
  <c r="AT49"/>
  <c r="AR49"/>
  <c r="AO49"/>
  <c r="AJ49"/>
  <c r="AH49"/>
  <c r="AE49"/>
  <c r="AD49" s="1"/>
  <c r="AF49" s="1"/>
  <c r="AC49"/>
  <c r="Z49"/>
  <c r="X49"/>
  <c r="V49"/>
  <c r="S49"/>
  <c r="T49" s="1"/>
  <c r="Q49"/>
  <c r="O49"/>
  <c r="M49"/>
  <c r="K49"/>
  <c r="H49"/>
  <c r="BQ48"/>
  <c r="BO48"/>
  <c r="BL48"/>
  <c r="BM48" s="1"/>
  <c r="BJ48"/>
  <c r="BH48"/>
  <c r="BG48"/>
  <c r="BF48" s="1"/>
  <c r="BE48"/>
  <c r="BC48"/>
  <c r="AZ48"/>
  <c r="AX48"/>
  <c r="AV48"/>
  <c r="AT48"/>
  <c r="AR48"/>
  <c r="AO48"/>
  <c r="AP48" s="1"/>
  <c r="AJ48"/>
  <c r="AH48"/>
  <c r="AE48"/>
  <c r="AD48" s="1"/>
  <c r="AF48" s="1"/>
  <c r="AC48"/>
  <c r="Z48"/>
  <c r="AA48" s="1"/>
  <c r="X48"/>
  <c r="V48"/>
  <c r="S48"/>
  <c r="Q48"/>
  <c r="O48"/>
  <c r="M48"/>
  <c r="K48"/>
  <c r="H48"/>
  <c r="I48" s="1"/>
  <c r="BQ47"/>
  <c r="BO47"/>
  <c r="BL47"/>
  <c r="BJ47"/>
  <c r="BH47"/>
  <c r="BG47"/>
  <c r="BF47" s="1"/>
  <c r="BE47"/>
  <c r="BC47"/>
  <c r="AZ47"/>
  <c r="BA47" s="1"/>
  <c r="AX47"/>
  <c r="AV47"/>
  <c r="AT47"/>
  <c r="AR47"/>
  <c r="AO47"/>
  <c r="AJ47"/>
  <c r="AH47"/>
  <c r="AE47"/>
  <c r="AD47" s="1"/>
  <c r="AF47" s="1"/>
  <c r="AC47"/>
  <c r="Z47"/>
  <c r="X47"/>
  <c r="V47"/>
  <c r="S47"/>
  <c r="T47" s="1"/>
  <c r="Q47"/>
  <c r="O47"/>
  <c r="M47"/>
  <c r="K47"/>
  <c r="H47"/>
  <c r="BQ46"/>
  <c r="BO46"/>
  <c r="BL46"/>
  <c r="BM46" s="1"/>
  <c r="BJ46"/>
  <c r="BH46"/>
  <c r="BG46"/>
  <c r="BF46" s="1"/>
  <c r="BE46"/>
  <c r="BC46"/>
  <c r="AZ46"/>
  <c r="BA46" s="1"/>
  <c r="AX46"/>
  <c r="AV46"/>
  <c r="AT46"/>
  <c r="AR46"/>
  <c r="AO46"/>
  <c r="AJ46"/>
  <c r="AH46"/>
  <c r="AE46"/>
  <c r="AD46" s="1"/>
  <c r="AF46" s="1"/>
  <c r="AC46"/>
  <c r="Z46"/>
  <c r="AA46" s="1"/>
  <c r="X46"/>
  <c r="V46"/>
  <c r="S46"/>
  <c r="T46" s="1"/>
  <c r="Q46"/>
  <c r="O46"/>
  <c r="M46"/>
  <c r="K46"/>
  <c r="H46"/>
  <c r="BQ45"/>
  <c r="BO45"/>
  <c r="BL45"/>
  <c r="BM45" s="1"/>
  <c r="BJ45"/>
  <c r="BH45"/>
  <c r="BG45"/>
  <c r="BF45" s="1"/>
  <c r="BE45"/>
  <c r="BC45"/>
  <c r="AZ45"/>
  <c r="BA45" s="1"/>
  <c r="AX45"/>
  <c r="AV45"/>
  <c r="AT45"/>
  <c r="AR45"/>
  <c r="AO45"/>
  <c r="AP45" s="1"/>
  <c r="AJ45"/>
  <c r="AH45"/>
  <c r="AE45"/>
  <c r="AD45" s="1"/>
  <c r="AF45" s="1"/>
  <c r="AC45"/>
  <c r="Z45"/>
  <c r="AA45" s="1"/>
  <c r="X45"/>
  <c r="V45"/>
  <c r="S45"/>
  <c r="T45" s="1"/>
  <c r="Q45"/>
  <c r="O45"/>
  <c r="M45"/>
  <c r="K45"/>
  <c r="H45"/>
  <c r="I45" s="1"/>
  <c r="BQ44"/>
  <c r="BO44"/>
  <c r="BL44"/>
  <c r="BM44" s="1"/>
  <c r="BJ44"/>
  <c r="BH44"/>
  <c r="BG44"/>
  <c r="BF44" s="1"/>
  <c r="BE44"/>
  <c r="BC44"/>
  <c r="AZ44"/>
  <c r="BA44" s="1"/>
  <c r="AX44"/>
  <c r="AV44"/>
  <c r="AT44"/>
  <c r="AR44"/>
  <c r="AO44"/>
  <c r="AJ44"/>
  <c r="AH44"/>
  <c r="AE44"/>
  <c r="AD44" s="1"/>
  <c r="AF44" s="1"/>
  <c r="AC44"/>
  <c r="Z44"/>
  <c r="AA44" s="1"/>
  <c r="X44"/>
  <c r="V44"/>
  <c r="S44"/>
  <c r="T44" s="1"/>
  <c r="Q44"/>
  <c r="O44"/>
  <c r="M44"/>
  <c r="K44"/>
  <c r="H44"/>
  <c r="BQ43"/>
  <c r="BO43"/>
  <c r="BL43"/>
  <c r="BJ43"/>
  <c r="BH43"/>
  <c r="BG43"/>
  <c r="BF43" s="1"/>
  <c r="BE43"/>
  <c r="BC43"/>
  <c r="AZ43"/>
  <c r="BA43" s="1"/>
  <c r="AX43"/>
  <c r="AV43"/>
  <c r="AT43"/>
  <c r="AR43"/>
  <c r="AO43"/>
  <c r="AJ43"/>
  <c r="AH43"/>
  <c r="AE43"/>
  <c r="AD43" s="1"/>
  <c r="AC43"/>
  <c r="Z43"/>
  <c r="AA43" s="1"/>
  <c r="X43"/>
  <c r="V43"/>
  <c r="S43"/>
  <c r="T43" s="1"/>
  <c r="Q43"/>
  <c r="O43"/>
  <c r="M43"/>
  <c r="K43"/>
  <c r="H43"/>
  <c r="BQ42"/>
  <c r="BO42"/>
  <c r="BL42"/>
  <c r="BM42" s="1"/>
  <c r="BJ42"/>
  <c r="BH42"/>
  <c r="BG42"/>
  <c r="BF42" s="1"/>
  <c r="BE42"/>
  <c r="BC42"/>
  <c r="AZ42"/>
  <c r="BA42" s="1"/>
  <c r="AX42"/>
  <c r="AV42"/>
  <c r="AT42"/>
  <c r="AR42"/>
  <c r="AO42"/>
  <c r="AP42" s="1"/>
  <c r="AJ42"/>
  <c r="AH42"/>
  <c r="AE42"/>
  <c r="AD42" s="1"/>
  <c r="AF42" s="1"/>
  <c r="AC42"/>
  <c r="Z42"/>
  <c r="AA42" s="1"/>
  <c r="X42"/>
  <c r="V42"/>
  <c r="S42"/>
  <c r="T42" s="1"/>
  <c r="Q42"/>
  <c r="O42"/>
  <c r="M42"/>
  <c r="K42"/>
  <c r="H42"/>
  <c r="I42" s="1"/>
  <c r="BQ41"/>
  <c r="BO41"/>
  <c r="BL41"/>
  <c r="BJ41"/>
  <c r="BH41"/>
  <c r="BG41"/>
  <c r="BF41" s="1"/>
  <c r="BE41"/>
  <c r="BC41"/>
  <c r="AZ41"/>
  <c r="BA41" s="1"/>
  <c r="AX41"/>
  <c r="AV41"/>
  <c r="AT41"/>
  <c r="AR41"/>
  <c r="AO41"/>
  <c r="AJ41"/>
  <c r="AH41"/>
  <c r="AE41"/>
  <c r="AD41" s="1"/>
  <c r="AC41"/>
  <c r="Z41"/>
  <c r="AA41" s="1"/>
  <c r="X41"/>
  <c r="V41"/>
  <c r="S41"/>
  <c r="T41" s="1"/>
  <c r="Q41"/>
  <c r="O41"/>
  <c r="M41"/>
  <c r="K41"/>
  <c r="H41"/>
  <c r="BQ40"/>
  <c r="BO40"/>
  <c r="BL40"/>
  <c r="BM40" s="1"/>
  <c r="BJ40"/>
  <c r="BH40"/>
  <c r="BG40"/>
  <c r="BF40" s="1"/>
  <c r="BE40"/>
  <c r="BC40"/>
  <c r="AZ40"/>
  <c r="BA40" s="1"/>
  <c r="AX40"/>
  <c r="AV40"/>
  <c r="AT40"/>
  <c r="AR40"/>
  <c r="AO40"/>
  <c r="AP40" s="1"/>
  <c r="AJ40"/>
  <c r="AH40"/>
  <c r="AE40"/>
  <c r="AD40" s="1"/>
  <c r="AF40" s="1"/>
  <c r="AC40"/>
  <c r="Z40"/>
  <c r="AA40" s="1"/>
  <c r="X40"/>
  <c r="V40"/>
  <c r="S40"/>
  <c r="T40" s="1"/>
  <c r="Q40"/>
  <c r="O40"/>
  <c r="M40"/>
  <c r="K40"/>
  <c r="H40"/>
  <c r="I40" s="1"/>
  <c r="BQ39"/>
  <c r="BO39"/>
  <c r="BL39"/>
  <c r="BK39"/>
  <c r="BJ39"/>
  <c r="BH39"/>
  <c r="BG39"/>
  <c r="BF39"/>
  <c r="BE39"/>
  <c r="BC39"/>
  <c r="AZ39"/>
  <c r="BA39" s="1"/>
  <c r="AX39"/>
  <c r="AV39"/>
  <c r="AT39"/>
  <c r="AR39"/>
  <c r="AP39"/>
  <c r="AO39"/>
  <c r="AN39"/>
  <c r="AJ39"/>
  <c r="AH39"/>
  <c r="AE39"/>
  <c r="AD39"/>
  <c r="AF39" s="1"/>
  <c r="AC39"/>
  <c r="AA39"/>
  <c r="Z39"/>
  <c r="Y39"/>
  <c r="X39"/>
  <c r="V39"/>
  <c r="S39"/>
  <c r="T39" s="1"/>
  <c r="Q39"/>
  <c r="O39"/>
  <c r="M39"/>
  <c r="K39"/>
  <c r="I39"/>
  <c r="H39"/>
  <c r="G39"/>
  <c r="BQ38"/>
  <c r="BO38"/>
  <c r="BL38"/>
  <c r="BJ38"/>
  <c r="BH38"/>
  <c r="BG38"/>
  <c r="BF38" s="1"/>
  <c r="BE38"/>
  <c r="BC38"/>
  <c r="AZ38"/>
  <c r="BA38" s="1"/>
  <c r="AX38"/>
  <c r="AV38"/>
  <c r="AT38"/>
  <c r="AR38"/>
  <c r="AO38"/>
  <c r="BS38" s="1"/>
  <c r="BR38" s="1"/>
  <c r="BT38" s="1"/>
  <c r="AJ38"/>
  <c r="AH38"/>
  <c r="AE38"/>
  <c r="AD38" s="1"/>
  <c r="AC38"/>
  <c r="Z38"/>
  <c r="AA38" s="1"/>
  <c r="X38"/>
  <c r="V38"/>
  <c r="T38"/>
  <c r="S38"/>
  <c r="R38"/>
  <c r="Q38"/>
  <c r="O38"/>
  <c r="M38"/>
  <c r="K38"/>
  <c r="H38"/>
  <c r="AL38" s="1"/>
  <c r="BQ37"/>
  <c r="BO37"/>
  <c r="BM37"/>
  <c r="BL37"/>
  <c r="BK37"/>
  <c r="BJ37"/>
  <c r="BH37"/>
  <c r="BG37"/>
  <c r="BF37"/>
  <c r="BE37"/>
  <c r="BC37"/>
  <c r="AZ37"/>
  <c r="BA37" s="1"/>
  <c r="AX37"/>
  <c r="AV37"/>
  <c r="AT37"/>
  <c r="AR37"/>
  <c r="AP37"/>
  <c r="AO37"/>
  <c r="AN37"/>
  <c r="AJ37"/>
  <c r="AH37"/>
  <c r="AE37"/>
  <c r="AD37"/>
  <c r="AF37" s="1"/>
  <c r="AC37"/>
  <c r="AA37"/>
  <c r="Z37"/>
  <c r="Y37"/>
  <c r="X37"/>
  <c r="V37"/>
  <c r="S37"/>
  <c r="T37" s="1"/>
  <c r="Q37"/>
  <c r="O37"/>
  <c r="M37"/>
  <c r="K37"/>
  <c r="I37"/>
  <c r="H37"/>
  <c r="G37"/>
  <c r="BQ36"/>
  <c r="BO36"/>
  <c r="BL36"/>
  <c r="BJ36"/>
  <c r="BH36"/>
  <c r="BG36"/>
  <c r="BF36" s="1"/>
  <c r="BE36"/>
  <c r="BC36"/>
  <c r="AZ36"/>
  <c r="BA36" s="1"/>
  <c r="AX36"/>
  <c r="AV36"/>
  <c r="AT36"/>
  <c r="AR36"/>
  <c r="AO36"/>
  <c r="BS36" s="1"/>
  <c r="BR36" s="1"/>
  <c r="BT36" s="1"/>
  <c r="AJ36"/>
  <c r="AH36"/>
  <c r="AE36"/>
  <c r="AD36" s="1"/>
  <c r="AC36"/>
  <c r="Z36"/>
  <c r="AA36" s="1"/>
  <c r="X36"/>
  <c r="V36"/>
  <c r="T36"/>
  <c r="S36"/>
  <c r="R36"/>
  <c r="Q36"/>
  <c r="O36"/>
  <c r="M36"/>
  <c r="K36"/>
  <c r="H36"/>
  <c r="AL36" s="1"/>
  <c r="BQ35"/>
  <c r="BO35"/>
  <c r="BM35"/>
  <c r="BL35"/>
  <c r="BK35"/>
  <c r="BJ35"/>
  <c r="BH35"/>
  <c r="BG35"/>
  <c r="BF35"/>
  <c r="BE35"/>
  <c r="BC35"/>
  <c r="AZ35"/>
  <c r="BA35" s="1"/>
  <c r="AX35"/>
  <c r="AV35"/>
  <c r="AT35"/>
  <c r="AR35"/>
  <c r="AP35"/>
  <c r="AO35"/>
  <c r="AN35"/>
  <c r="AJ35"/>
  <c r="AH35"/>
  <c r="AE35"/>
  <c r="AD35"/>
  <c r="AF35" s="1"/>
  <c r="AC35"/>
  <c r="AA35"/>
  <c r="Z35"/>
  <c r="Y35"/>
  <c r="X35"/>
  <c r="V35"/>
  <c r="S35"/>
  <c r="T35" s="1"/>
  <c r="Q35"/>
  <c r="O35"/>
  <c r="M35"/>
  <c r="K35"/>
  <c r="I35"/>
  <c r="H35"/>
  <c r="G35"/>
  <c r="BQ34"/>
  <c r="BO34"/>
  <c r="BL34"/>
  <c r="BJ34"/>
  <c r="BH34"/>
  <c r="BG34"/>
  <c r="BF34" s="1"/>
  <c r="BE34"/>
  <c r="BC34"/>
  <c r="AZ34"/>
  <c r="BA34" s="1"/>
  <c r="AX34"/>
  <c r="AV34"/>
  <c r="AT34"/>
  <c r="AR34"/>
  <c r="AO34"/>
  <c r="BS34" s="1"/>
  <c r="BR34" s="1"/>
  <c r="BT34" s="1"/>
  <c r="AJ34"/>
  <c r="AH34"/>
  <c r="AE34"/>
  <c r="AD34" s="1"/>
  <c r="AF34" s="1"/>
  <c r="AC34"/>
  <c r="Z34"/>
  <c r="AA34" s="1"/>
  <c r="X34"/>
  <c r="V34"/>
  <c r="T34"/>
  <c r="S34"/>
  <c r="R34"/>
  <c r="Q34"/>
  <c r="O34"/>
  <c r="M34"/>
  <c r="K34"/>
  <c r="H34"/>
  <c r="AL34" s="1"/>
  <c r="BQ33"/>
  <c r="BO33"/>
  <c r="BM33"/>
  <c r="BL33"/>
  <c r="BK33"/>
  <c r="BJ33"/>
  <c r="BH33"/>
  <c r="BG33"/>
  <c r="BF33"/>
  <c r="BE33"/>
  <c r="BC33"/>
  <c r="AZ33"/>
  <c r="BA33" s="1"/>
  <c r="AX33"/>
  <c r="AV33"/>
  <c r="AT33"/>
  <c r="AR33"/>
  <c r="AP33"/>
  <c r="AO33"/>
  <c r="AN33"/>
  <c r="AJ33"/>
  <c r="AH33"/>
  <c r="AE33"/>
  <c r="AD33"/>
  <c r="AF33" s="1"/>
  <c r="AC33"/>
  <c r="AA33"/>
  <c r="Z33"/>
  <c r="Y33"/>
  <c r="X33"/>
  <c r="V33"/>
  <c r="S33"/>
  <c r="T33" s="1"/>
  <c r="Q33"/>
  <c r="O33"/>
  <c r="M33"/>
  <c r="K33"/>
  <c r="I33"/>
  <c r="H33"/>
  <c r="G33"/>
  <c r="BQ32"/>
  <c r="BO32"/>
  <c r="BL32"/>
  <c r="BJ32"/>
  <c r="BH32"/>
  <c r="BG32"/>
  <c r="BF32" s="1"/>
  <c r="BE32"/>
  <c r="BC32"/>
  <c r="AZ32"/>
  <c r="BA32" s="1"/>
  <c r="AX32"/>
  <c r="AV32"/>
  <c r="AT32"/>
  <c r="AR32"/>
  <c r="AO32"/>
  <c r="BS32" s="1"/>
  <c r="BR32" s="1"/>
  <c r="BT32" s="1"/>
  <c r="AJ32"/>
  <c r="AH32"/>
  <c r="AE32"/>
  <c r="AD32" s="1"/>
  <c r="AC32"/>
  <c r="Z32"/>
  <c r="AA32" s="1"/>
  <c r="X32"/>
  <c r="V32"/>
  <c r="T32"/>
  <c r="S32"/>
  <c r="R32"/>
  <c r="Q32"/>
  <c r="O32"/>
  <c r="M32"/>
  <c r="K32"/>
  <c r="H32"/>
  <c r="AL32" s="1"/>
  <c r="BQ31"/>
  <c r="BO31"/>
  <c r="BM31"/>
  <c r="BL31"/>
  <c r="BK31"/>
  <c r="BJ31"/>
  <c r="BH31"/>
  <c r="BG31"/>
  <c r="BF31"/>
  <c r="BE31"/>
  <c r="BC31"/>
  <c r="AZ31"/>
  <c r="BA31" s="1"/>
  <c r="AX31"/>
  <c r="AV31"/>
  <c r="AT31"/>
  <c r="AR31"/>
  <c r="AP31"/>
  <c r="AO31"/>
  <c r="AN31"/>
  <c r="AJ31"/>
  <c r="AH31"/>
  <c r="AE31"/>
  <c r="AD31"/>
  <c r="AF31" s="1"/>
  <c r="AC31"/>
  <c r="AA31"/>
  <c r="Z31"/>
  <c r="Y31"/>
  <c r="X31"/>
  <c r="V31"/>
  <c r="S31"/>
  <c r="T31" s="1"/>
  <c r="Q31"/>
  <c r="O31"/>
  <c r="M31"/>
  <c r="K31"/>
  <c r="I31"/>
  <c r="H31"/>
  <c r="G31"/>
  <c r="BQ30"/>
  <c r="BO30"/>
  <c r="BL30"/>
  <c r="BJ30"/>
  <c r="BH30"/>
  <c r="BG30"/>
  <c r="BF30" s="1"/>
  <c r="BE30"/>
  <c r="BC30"/>
  <c r="AZ30"/>
  <c r="BA30" s="1"/>
  <c r="AX30"/>
  <c r="AV30"/>
  <c r="AT30"/>
  <c r="AR30"/>
  <c r="AO30"/>
  <c r="BS30" s="1"/>
  <c r="BR30" s="1"/>
  <c r="BT30" s="1"/>
  <c r="AJ30"/>
  <c r="AH30"/>
  <c r="AE30"/>
  <c r="AD30" s="1"/>
  <c r="AF30" s="1"/>
  <c r="AC30"/>
  <c r="Z30"/>
  <c r="AA30" s="1"/>
  <c r="X30"/>
  <c r="V30"/>
  <c r="T30"/>
  <c r="S30"/>
  <c r="R30"/>
  <c r="Q30"/>
  <c r="O30"/>
  <c r="M30"/>
  <c r="K30"/>
  <c r="H30"/>
  <c r="AL30" s="1"/>
  <c r="BQ29"/>
  <c r="BO29"/>
  <c r="BM29"/>
  <c r="BL29"/>
  <c r="BK29"/>
  <c r="BJ29"/>
  <c r="BH29"/>
  <c r="BG29"/>
  <c r="BF29"/>
  <c r="BE29"/>
  <c r="BC29"/>
  <c r="AZ29"/>
  <c r="BA29" s="1"/>
  <c r="AX29"/>
  <c r="AV29"/>
  <c r="AT29"/>
  <c r="AR29"/>
  <c r="AP29"/>
  <c r="AO29"/>
  <c r="AN29"/>
  <c r="AJ29"/>
  <c r="AH29"/>
  <c r="AE29"/>
  <c r="AD29"/>
  <c r="AF29" s="1"/>
  <c r="AC29"/>
  <c r="AA29"/>
  <c r="Z29"/>
  <c r="Y29"/>
  <c r="X29"/>
  <c r="V29"/>
  <c r="S29"/>
  <c r="T29" s="1"/>
  <c r="Q29"/>
  <c r="O29"/>
  <c r="M29"/>
  <c r="K29"/>
  <c r="I29"/>
  <c r="H29"/>
  <c r="G29"/>
  <c r="BQ28"/>
  <c r="BO28"/>
  <c r="BL28"/>
  <c r="BJ28"/>
  <c r="BH28"/>
  <c r="BG28"/>
  <c r="BF28" s="1"/>
  <c r="BE28"/>
  <c r="BC28"/>
  <c r="AZ28"/>
  <c r="BA28" s="1"/>
  <c r="AX28"/>
  <c r="AV28"/>
  <c r="AT28"/>
  <c r="AR28"/>
  <c r="AO28"/>
  <c r="AP28" s="1"/>
  <c r="AJ28"/>
  <c r="AH28"/>
  <c r="AE28"/>
  <c r="AD28" s="1"/>
  <c r="AC28"/>
  <c r="Z28"/>
  <c r="AA28" s="1"/>
  <c r="X28"/>
  <c r="V28"/>
  <c r="S28"/>
  <c r="T28" s="1"/>
  <c r="Q28"/>
  <c r="O28"/>
  <c r="M28"/>
  <c r="K28"/>
  <c r="H28"/>
  <c r="BQ27"/>
  <c r="BO27"/>
  <c r="BL27"/>
  <c r="BM27" s="1"/>
  <c r="BJ27"/>
  <c r="BH27"/>
  <c r="BG27"/>
  <c r="BF27" s="1"/>
  <c r="BE27"/>
  <c r="BC27"/>
  <c r="BA27"/>
  <c r="AZ27"/>
  <c r="AY27"/>
  <c r="AX27"/>
  <c r="AV27"/>
  <c r="AT27"/>
  <c r="AR27"/>
  <c r="AO27"/>
  <c r="AJ27"/>
  <c r="AH27"/>
  <c r="AE27"/>
  <c r="AD27" s="1"/>
  <c r="AF27" s="1"/>
  <c r="AC27"/>
  <c r="Z27"/>
  <c r="AA27" s="1"/>
  <c r="X27"/>
  <c r="V27"/>
  <c r="S27"/>
  <c r="T27" s="1"/>
  <c r="Q27"/>
  <c r="O27"/>
  <c r="M27"/>
  <c r="K27"/>
  <c r="H27"/>
  <c r="AL27" s="1"/>
  <c r="BQ26"/>
  <c r="BO26"/>
  <c r="BL26"/>
  <c r="BM26" s="1"/>
  <c r="BJ26"/>
  <c r="BH26"/>
  <c r="BG26"/>
  <c r="BF26" s="1"/>
  <c r="BE26"/>
  <c r="BC26"/>
  <c r="AZ26"/>
  <c r="BA26" s="1"/>
  <c r="AX26"/>
  <c r="AV26"/>
  <c r="AT26"/>
  <c r="AR26"/>
  <c r="AO26"/>
  <c r="AP26" s="1"/>
  <c r="AJ26"/>
  <c r="AH26"/>
  <c r="AE26"/>
  <c r="AD26" s="1"/>
  <c r="AF26" s="1"/>
  <c r="AC26"/>
  <c r="Z26"/>
  <c r="AA26" s="1"/>
  <c r="X26"/>
  <c r="V26"/>
  <c r="S26"/>
  <c r="T26" s="1"/>
  <c r="Q26"/>
  <c r="O26"/>
  <c r="M26"/>
  <c r="K26"/>
  <c r="H26"/>
  <c r="I26" s="1"/>
  <c r="BQ25"/>
  <c r="BO25"/>
  <c r="BM25"/>
  <c r="BL25"/>
  <c r="BK25"/>
  <c r="BJ25"/>
  <c r="BH25"/>
  <c r="BG25"/>
  <c r="BF25"/>
  <c r="BE25"/>
  <c r="BC25"/>
  <c r="AZ25"/>
  <c r="AX25"/>
  <c r="AV25"/>
  <c r="AT25"/>
  <c r="AP25" s="1"/>
  <c r="AR25"/>
  <c r="AO25"/>
  <c r="AN25"/>
  <c r="AJ25"/>
  <c r="AH25"/>
  <c r="AE25"/>
  <c r="AD25"/>
  <c r="AF25" s="1"/>
  <c r="AC25"/>
  <c r="AA25"/>
  <c r="Z25"/>
  <c r="Y25"/>
  <c r="X25"/>
  <c r="V25"/>
  <c r="S25"/>
  <c r="Q25"/>
  <c r="O25"/>
  <c r="M25"/>
  <c r="K25"/>
  <c r="I25"/>
  <c r="H25"/>
  <c r="G25"/>
  <c r="BQ24"/>
  <c r="BO24"/>
  <c r="BL24"/>
  <c r="BJ24"/>
  <c r="BH24"/>
  <c r="BG24"/>
  <c r="BF24" s="1"/>
  <c r="BE24"/>
  <c r="BC24"/>
  <c r="AZ24"/>
  <c r="BA24" s="1"/>
  <c r="AX24"/>
  <c r="AV24"/>
  <c r="AT24"/>
  <c r="AR24"/>
  <c r="AO24"/>
  <c r="BS24" s="1"/>
  <c r="BR24" s="1"/>
  <c r="BT24" s="1"/>
  <c r="AJ24"/>
  <c r="AH24"/>
  <c r="AE24"/>
  <c r="AD24" s="1"/>
  <c r="AF24" s="1"/>
  <c r="AC24"/>
  <c r="Z24"/>
  <c r="AA24" s="1"/>
  <c r="X24"/>
  <c r="V24"/>
  <c r="T24"/>
  <c r="S24"/>
  <c r="R24"/>
  <c r="Q24"/>
  <c r="O24"/>
  <c r="M24"/>
  <c r="K24"/>
  <c r="H24"/>
  <c r="AL24" s="1"/>
  <c r="BQ23"/>
  <c r="BO23"/>
  <c r="BM23"/>
  <c r="BL23"/>
  <c r="BK23"/>
  <c r="BJ23"/>
  <c r="BH23"/>
  <c r="BG23"/>
  <c r="BF23"/>
  <c r="BE23"/>
  <c r="BC23"/>
  <c r="AZ23"/>
  <c r="BA23" s="1"/>
  <c r="AX23"/>
  <c r="AV23"/>
  <c r="AT23"/>
  <c r="AP23" s="1"/>
  <c r="AR23"/>
  <c r="AO23"/>
  <c r="AN23" s="1"/>
  <c r="AJ23"/>
  <c r="AH23"/>
  <c r="AE23"/>
  <c r="AD23" s="1"/>
  <c r="AF23" s="1"/>
  <c r="AC23"/>
  <c r="Z23"/>
  <c r="AA23" s="1"/>
  <c r="X23"/>
  <c r="V23"/>
  <c r="S23"/>
  <c r="T23" s="1"/>
  <c r="Q23"/>
  <c r="O23"/>
  <c r="M23"/>
  <c r="K23"/>
  <c r="H23"/>
  <c r="I23" s="1"/>
  <c r="BQ22"/>
  <c r="BO22"/>
  <c r="BL22"/>
  <c r="BM22" s="1"/>
  <c r="BJ22"/>
  <c r="BH22"/>
  <c r="BG22"/>
  <c r="BF22" s="1"/>
  <c r="BE22"/>
  <c r="BC22"/>
  <c r="AZ22"/>
  <c r="BA22" s="1"/>
  <c r="AX22"/>
  <c r="AV22"/>
  <c r="AT22"/>
  <c r="AR22"/>
  <c r="AO22"/>
  <c r="AJ22"/>
  <c r="AH22"/>
  <c r="AE22"/>
  <c r="AD22" s="1"/>
  <c r="AC22"/>
  <c r="Z22"/>
  <c r="AA22" s="1"/>
  <c r="X22"/>
  <c r="V22"/>
  <c r="S22"/>
  <c r="T22" s="1"/>
  <c r="Q22"/>
  <c r="O22"/>
  <c r="M22"/>
  <c r="K22"/>
  <c r="H22"/>
  <c r="BQ21"/>
  <c r="BO21"/>
  <c r="BL21"/>
  <c r="BM21" s="1"/>
  <c r="BJ21"/>
  <c r="BH21"/>
  <c r="BG21"/>
  <c r="BF21" s="1"/>
  <c r="BE21"/>
  <c r="BC21"/>
  <c r="AZ21"/>
  <c r="BA21" s="1"/>
  <c r="AX21"/>
  <c r="AV21"/>
  <c r="AT21"/>
  <c r="AR21"/>
  <c r="AO21"/>
  <c r="AP21" s="1"/>
  <c r="AJ21"/>
  <c r="AH21"/>
  <c r="AE21"/>
  <c r="AD21" s="1"/>
  <c r="AF21" s="1"/>
  <c r="AC21"/>
  <c r="Z21"/>
  <c r="AA21" s="1"/>
  <c r="X21"/>
  <c r="V21"/>
  <c r="S21"/>
  <c r="T21" s="1"/>
  <c r="Q21"/>
  <c r="O21"/>
  <c r="M21"/>
  <c r="K21"/>
  <c r="H21"/>
  <c r="I21" s="1"/>
  <c r="BQ20"/>
  <c r="BO20"/>
  <c r="BL20"/>
  <c r="BM20" s="1"/>
  <c r="BJ20"/>
  <c r="BH20"/>
  <c r="BG20"/>
  <c r="BF20" s="1"/>
  <c r="BE20"/>
  <c r="BC20"/>
  <c r="AZ20"/>
  <c r="BA20" s="1"/>
  <c r="AX20"/>
  <c r="AV20"/>
  <c r="AT20"/>
  <c r="AR20"/>
  <c r="AO20"/>
  <c r="AJ20"/>
  <c r="AH20"/>
  <c r="AE20"/>
  <c r="AD20" s="1"/>
  <c r="AF20" s="1"/>
  <c r="AC20"/>
  <c r="Z20"/>
  <c r="AA20" s="1"/>
  <c r="X20"/>
  <c r="V20"/>
  <c r="S20"/>
  <c r="T20" s="1"/>
  <c r="Q20"/>
  <c r="O20"/>
  <c r="M20"/>
  <c r="K20"/>
  <c r="H20"/>
  <c r="BQ19"/>
  <c r="BO19"/>
  <c r="BL19"/>
  <c r="BM19" s="1"/>
  <c r="BJ19"/>
  <c r="BH19"/>
  <c r="BG19"/>
  <c r="BF19" s="1"/>
  <c r="BE19"/>
  <c r="BC19"/>
  <c r="AZ19"/>
  <c r="BA19" s="1"/>
  <c r="AX19"/>
  <c r="AV19"/>
  <c r="AT19"/>
  <c r="AR19"/>
  <c r="AO19"/>
  <c r="AN19"/>
  <c r="AJ19"/>
  <c r="AH19"/>
  <c r="AE19"/>
  <c r="AD19"/>
  <c r="AF19" s="1"/>
  <c r="AC19"/>
  <c r="AA19"/>
  <c r="Z19"/>
  <c r="Y19"/>
  <c r="X19"/>
  <c r="V19"/>
  <c r="S19"/>
  <c r="T19" s="1"/>
  <c r="Q19"/>
  <c r="O19"/>
  <c r="M19"/>
  <c r="K19"/>
  <c r="I19"/>
  <c r="H19"/>
  <c r="G19"/>
  <c r="BQ18"/>
  <c r="BO18"/>
  <c r="BL18"/>
  <c r="BJ18"/>
  <c r="BH18"/>
  <c r="BG18"/>
  <c r="BF18" s="1"/>
  <c r="BE18"/>
  <c r="BC18"/>
  <c r="AZ18"/>
  <c r="BA18" s="1"/>
  <c r="AX18"/>
  <c r="AV18"/>
  <c r="AT18"/>
  <c r="AR18"/>
  <c r="AO18"/>
  <c r="AP18" s="1"/>
  <c r="AJ18"/>
  <c r="AH18"/>
  <c r="AE18"/>
  <c r="AD18" s="1"/>
  <c r="AF18" s="1"/>
  <c r="AC18"/>
  <c r="Z18"/>
  <c r="AA18" s="1"/>
  <c r="X18"/>
  <c r="V18"/>
  <c r="S18"/>
  <c r="T18" s="1"/>
  <c r="Q18"/>
  <c r="O18"/>
  <c r="M18"/>
  <c r="K18"/>
  <c r="H18"/>
  <c r="BQ17"/>
  <c r="BO17"/>
  <c r="BL17"/>
  <c r="BM17" s="1"/>
  <c r="BJ17"/>
  <c r="BH17"/>
  <c r="BG17"/>
  <c r="BF17" s="1"/>
  <c r="BE17"/>
  <c r="BC17"/>
  <c r="BA17"/>
  <c r="AZ17"/>
  <c r="AY17"/>
  <c r="AX17"/>
  <c r="AV17"/>
  <c r="AT17"/>
  <c r="AR17"/>
  <c r="AO17"/>
  <c r="AJ17"/>
  <c r="AH17"/>
  <c r="AE17"/>
  <c r="AD17" s="1"/>
  <c r="AF17" s="1"/>
  <c r="AC17"/>
  <c r="Z17"/>
  <c r="AA17" s="1"/>
  <c r="X17"/>
  <c r="V17"/>
  <c r="S17"/>
  <c r="T17" s="1"/>
  <c r="Q17"/>
  <c r="O17"/>
  <c r="M17"/>
  <c r="K17"/>
  <c r="H17"/>
  <c r="AL17" s="1"/>
  <c r="BQ16"/>
  <c r="BO16"/>
  <c r="BL16"/>
  <c r="BJ16"/>
  <c r="BH16"/>
  <c r="BG16"/>
  <c r="BF16" s="1"/>
  <c r="BE16"/>
  <c r="BC16"/>
  <c r="AZ16"/>
  <c r="AX16"/>
  <c r="AV16"/>
  <c r="AT16"/>
  <c r="AR16"/>
  <c r="AO16"/>
  <c r="BS16" s="1"/>
  <c r="BR16" s="1"/>
  <c r="AJ16"/>
  <c r="AH16"/>
  <c r="AE16"/>
  <c r="AD16" s="1"/>
  <c r="AC16"/>
  <c r="Z16"/>
  <c r="AA16" s="1"/>
  <c r="X16"/>
  <c r="V16"/>
  <c r="T16"/>
  <c r="S16"/>
  <c r="R16"/>
  <c r="Q16"/>
  <c r="O16"/>
  <c r="M16"/>
  <c r="K16"/>
  <c r="H16"/>
  <c r="AL16" s="1"/>
  <c r="BQ15"/>
  <c r="BO15"/>
  <c r="BL15"/>
  <c r="BM15" s="1"/>
  <c r="BJ15"/>
  <c r="BH15"/>
  <c r="BG15"/>
  <c r="BF15" s="1"/>
  <c r="BE15"/>
  <c r="BC15"/>
  <c r="BA15"/>
  <c r="AZ15"/>
  <c r="AY15"/>
  <c r="AX15"/>
  <c r="AV15"/>
  <c r="AT15"/>
  <c r="AR15"/>
  <c r="AO15"/>
  <c r="AJ15"/>
  <c r="AH15"/>
  <c r="AE15"/>
  <c r="AD15" s="1"/>
  <c r="AF15" s="1"/>
  <c r="AC15"/>
  <c r="Z15"/>
  <c r="AA15" s="1"/>
  <c r="X15"/>
  <c r="V15"/>
  <c r="S15"/>
  <c r="T15" s="1"/>
  <c r="Q15"/>
  <c r="O15"/>
  <c r="M15"/>
  <c r="K15"/>
  <c r="H15"/>
  <c r="BQ14"/>
  <c r="BO14"/>
  <c r="BL14"/>
  <c r="BJ14"/>
  <c r="BH14"/>
  <c r="BG14"/>
  <c r="BF14" s="1"/>
  <c r="BE14"/>
  <c r="BC14"/>
  <c r="AZ14"/>
  <c r="BA14" s="1"/>
  <c r="AX14"/>
  <c r="AV14"/>
  <c r="AT14"/>
  <c r="AR14"/>
  <c r="AO14"/>
  <c r="AP14" s="1"/>
  <c r="AJ14"/>
  <c r="AH14"/>
  <c r="AE14"/>
  <c r="AD14" s="1"/>
  <c r="AC14"/>
  <c r="Z14"/>
  <c r="AA14" s="1"/>
  <c r="X14"/>
  <c r="V14"/>
  <c r="S14"/>
  <c r="T14" s="1"/>
  <c r="Q14"/>
  <c r="O14"/>
  <c r="M14"/>
  <c r="K14"/>
  <c r="H14"/>
  <c r="I14" s="1"/>
  <c r="BQ13"/>
  <c r="BO13"/>
  <c r="BL13"/>
  <c r="BM13" s="1"/>
  <c r="BJ13"/>
  <c r="BH13"/>
  <c r="BG13"/>
  <c r="BF13" s="1"/>
  <c r="BE13"/>
  <c r="BC13"/>
  <c r="BA13"/>
  <c r="AZ13"/>
  <c r="AY13"/>
  <c r="AX13"/>
  <c r="AV13"/>
  <c r="AT13"/>
  <c r="AR13"/>
  <c r="AO13"/>
  <c r="AJ13"/>
  <c r="AH13"/>
  <c r="AE13"/>
  <c r="AD13" s="1"/>
  <c r="AF13" s="1"/>
  <c r="AC13"/>
  <c r="Z13"/>
  <c r="AA13" s="1"/>
  <c r="X13"/>
  <c r="V13"/>
  <c r="S13"/>
  <c r="T13" s="1"/>
  <c r="Q13"/>
  <c r="O13"/>
  <c r="M13"/>
  <c r="K13"/>
  <c r="H13"/>
  <c r="AL13" s="1"/>
  <c r="BQ12"/>
  <c r="BO12"/>
  <c r="BL12"/>
  <c r="BM12" s="1"/>
  <c r="BJ12"/>
  <c r="BH12"/>
  <c r="BG12"/>
  <c r="BF12" s="1"/>
  <c r="BE12"/>
  <c r="BC12"/>
  <c r="AZ12"/>
  <c r="BA12" s="1"/>
  <c r="AX12"/>
  <c r="AV12"/>
  <c r="AT12"/>
  <c r="AR12"/>
  <c r="AO12"/>
  <c r="AP12" s="1"/>
  <c r="AJ12"/>
  <c r="AH12"/>
  <c r="AE12"/>
  <c r="AD12" s="1"/>
  <c r="AF12" s="1"/>
  <c r="AC12"/>
  <c r="Z12"/>
  <c r="AA12" s="1"/>
  <c r="X12"/>
  <c r="V12"/>
  <c r="S12"/>
  <c r="T12" s="1"/>
  <c r="Q12"/>
  <c r="O12"/>
  <c r="M12"/>
  <c r="K12"/>
  <c r="H12"/>
  <c r="I12" s="1"/>
  <c r="BQ11"/>
  <c r="BO11"/>
  <c r="BM11"/>
  <c r="BL11"/>
  <c r="BK11"/>
  <c r="BJ11"/>
  <c r="BH11"/>
  <c r="BG11"/>
  <c r="BF11"/>
  <c r="BE11"/>
  <c r="BC11"/>
  <c r="AZ11"/>
  <c r="BA11" s="1"/>
  <c r="AX11"/>
  <c r="AV11"/>
  <c r="AT11"/>
  <c r="AR11"/>
  <c r="AP11"/>
  <c r="AO11"/>
  <c r="AN11"/>
  <c r="AJ11"/>
  <c r="AH11"/>
  <c r="AE11"/>
  <c r="AD11"/>
  <c r="AF11" s="1"/>
  <c r="AC11"/>
  <c r="AA11"/>
  <c r="Z11"/>
  <c r="Y11"/>
  <c r="X11"/>
  <c r="V11"/>
  <c r="S11"/>
  <c r="Q11"/>
  <c r="O11"/>
  <c r="M11"/>
  <c r="K11"/>
  <c r="I11"/>
  <c r="H11"/>
  <c r="G11"/>
  <c r="BQ10"/>
  <c r="BO10"/>
  <c r="BL10"/>
  <c r="BJ10"/>
  <c r="BH10"/>
  <c r="BG10"/>
  <c r="BF10" s="1"/>
  <c r="BE10"/>
  <c r="BC10"/>
  <c r="AZ10"/>
  <c r="BA10" s="1"/>
  <c r="AX10"/>
  <c r="AV10"/>
  <c r="AT10"/>
  <c r="AR10"/>
  <c r="AO10"/>
  <c r="BS10" s="1"/>
  <c r="BR10" s="1"/>
  <c r="BT10" s="1"/>
  <c r="AJ10"/>
  <c r="AH10"/>
  <c r="AE10"/>
  <c r="AD10" s="1"/>
  <c r="AF10" s="1"/>
  <c r="AC10"/>
  <c r="Z10"/>
  <c r="AA10" s="1"/>
  <c r="X10"/>
  <c r="V10"/>
  <c r="T10"/>
  <c r="S10"/>
  <c r="R10"/>
  <c r="Q10"/>
  <c r="O10"/>
  <c r="M10"/>
  <c r="K10"/>
  <c r="H10"/>
  <c r="AL10" s="1"/>
  <c r="BQ9"/>
  <c r="BO9"/>
  <c r="BL9"/>
  <c r="BM9" s="1"/>
  <c r="BJ9"/>
  <c r="BH9"/>
  <c r="BG9"/>
  <c r="BF9" s="1"/>
  <c r="BE9"/>
  <c r="BC9"/>
  <c r="BA9"/>
  <c r="AZ9"/>
  <c r="AY9"/>
  <c r="AX9"/>
  <c r="AV9"/>
  <c r="AT9"/>
  <c r="AR9"/>
  <c r="AO9"/>
  <c r="AJ9"/>
  <c r="AH9"/>
  <c r="AE9"/>
  <c r="AD9" s="1"/>
  <c r="AF9" s="1"/>
  <c r="AC9"/>
  <c r="Z9"/>
  <c r="AA9" s="1"/>
  <c r="X9"/>
  <c r="V9"/>
  <c r="S9"/>
  <c r="T9" s="1"/>
  <c r="Q9"/>
  <c r="O9"/>
  <c r="M9"/>
  <c r="K9"/>
  <c r="H9"/>
  <c r="AL9" s="1"/>
  <c r="BQ8"/>
  <c r="BO8"/>
  <c r="BL8"/>
  <c r="BJ8"/>
  <c r="BH8"/>
  <c r="BG8"/>
  <c r="BF8" s="1"/>
  <c r="BE8"/>
  <c r="BC8"/>
  <c r="AZ8"/>
  <c r="AX8"/>
  <c r="AV8"/>
  <c r="AT8"/>
  <c r="AR8"/>
  <c r="AO8"/>
  <c r="BS8" s="1"/>
  <c r="BR8" s="1"/>
  <c r="AJ8"/>
  <c r="AH8"/>
  <c r="AE8"/>
  <c r="AD8" s="1"/>
  <c r="AC8"/>
  <c r="Z8"/>
  <c r="AA8" s="1"/>
  <c r="X8"/>
  <c r="V8"/>
  <c r="T8"/>
  <c r="S8"/>
  <c r="R8"/>
  <c r="Q8"/>
  <c r="O8"/>
  <c r="M8"/>
  <c r="K8"/>
  <c r="H8"/>
  <c r="AL8" s="1"/>
  <c r="AL20" l="1"/>
  <c r="BA8"/>
  <c r="AF14"/>
  <c r="BM14"/>
  <c r="BA16"/>
  <c r="I18"/>
  <c r="BM18"/>
  <c r="AP19"/>
  <c r="BK19"/>
  <c r="R20"/>
  <c r="BS20"/>
  <c r="BR20" s="1"/>
  <c r="BT20" s="1"/>
  <c r="G21"/>
  <c r="Y21"/>
  <c r="AN21"/>
  <c r="BK21"/>
  <c r="R22"/>
  <c r="BS22"/>
  <c r="BR22" s="1"/>
  <c r="BT22" s="1"/>
  <c r="G23"/>
  <c r="Y23"/>
  <c r="I28"/>
  <c r="AF28"/>
  <c r="BM28"/>
  <c r="BM39"/>
  <c r="AL41"/>
  <c r="AF41"/>
  <c r="AY41"/>
  <c r="BM41"/>
  <c r="AF43"/>
  <c r="AY43"/>
  <c r="BM43"/>
  <c r="R44"/>
  <c r="BS44"/>
  <c r="BR44" s="1"/>
  <c r="BT44" s="1"/>
  <c r="G45"/>
  <c r="Y45"/>
  <c r="AN45"/>
  <c r="BK45"/>
  <c r="R46"/>
  <c r="AY46"/>
  <c r="G48"/>
  <c r="Y48"/>
  <c r="AN48"/>
  <c r="BK48"/>
  <c r="R49"/>
  <c r="G50"/>
  <c r="Y50"/>
  <c r="AN50"/>
  <c r="BK50"/>
  <c r="AY52"/>
  <c r="AY54"/>
  <c r="G56"/>
  <c r="Y56"/>
  <c r="AN56"/>
  <c r="BK56"/>
  <c r="R57"/>
  <c r="G58"/>
  <c r="Y58"/>
  <c r="AN58"/>
  <c r="BK58"/>
  <c r="R59"/>
  <c r="G60"/>
  <c r="Y60"/>
  <c r="AN60"/>
  <c r="BK60"/>
  <c r="AY62"/>
  <c r="R63"/>
  <c r="G64"/>
  <c r="Y64"/>
  <c r="AN64"/>
  <c r="BK64"/>
  <c r="AY66"/>
  <c r="G68"/>
  <c r="Y68"/>
  <c r="AN68"/>
  <c r="BK68"/>
  <c r="R69"/>
  <c r="G70"/>
  <c r="Y70"/>
  <c r="AN70"/>
  <c r="BK70"/>
  <c r="AY72"/>
  <c r="AY74"/>
  <c r="AY76"/>
  <c r="AY78"/>
  <c r="AY80"/>
  <c r="AY82"/>
  <c r="G84"/>
  <c r="Y84"/>
  <c r="AN84"/>
  <c r="BK84"/>
  <c r="R85"/>
  <c r="G86"/>
  <c r="Y86"/>
  <c r="AN86"/>
  <c r="BK86"/>
  <c r="R87"/>
  <c r="AF106"/>
  <c r="AF113"/>
  <c r="AF123"/>
  <c r="AF131"/>
  <c r="AF133"/>
  <c r="AF137"/>
  <c r="AF143"/>
  <c r="BM145"/>
  <c r="T146"/>
  <c r="I149"/>
  <c r="BM149"/>
  <c r="BM155"/>
  <c r="AF160"/>
  <c r="BM160"/>
  <c r="T161"/>
  <c r="BM162"/>
  <c r="BS163"/>
  <c r="BR163" s="1"/>
  <c r="BT163" s="1"/>
  <c r="AL22"/>
  <c r="AL44"/>
  <c r="AP47"/>
  <c r="AN47"/>
  <c r="AP51"/>
  <c r="AN51"/>
  <c r="AP53"/>
  <c r="AN53"/>
  <c r="AP55"/>
  <c r="AN55"/>
  <c r="AP61"/>
  <c r="AN61"/>
  <c r="AP65"/>
  <c r="AN65"/>
  <c r="AP67"/>
  <c r="AN67"/>
  <c r="AP71"/>
  <c r="AN71"/>
  <c r="AP73"/>
  <c r="AN73"/>
  <c r="AP75"/>
  <c r="AN75"/>
  <c r="AP77"/>
  <c r="AN77"/>
  <c r="AP79"/>
  <c r="AN79"/>
  <c r="AP81"/>
  <c r="AN81"/>
  <c r="AP83"/>
  <c r="AN83"/>
  <c r="BM88"/>
  <c r="BK88"/>
  <c r="T89"/>
  <c r="R89"/>
  <c r="I90"/>
  <c r="G90"/>
  <c r="AA90"/>
  <c r="Y90"/>
  <c r="BM90"/>
  <c r="BK90"/>
  <c r="T91"/>
  <c r="R91"/>
  <c r="I92"/>
  <c r="G92"/>
  <c r="AA92"/>
  <c r="Y92"/>
  <c r="BM92"/>
  <c r="BK92"/>
  <c r="T93"/>
  <c r="R93"/>
  <c r="BA94"/>
  <c r="AY94"/>
  <c r="BA96"/>
  <c r="AY96"/>
  <c r="BA98"/>
  <c r="AY98"/>
  <c r="T99"/>
  <c r="R99"/>
  <c r="I100"/>
  <c r="G100"/>
  <c r="AA100"/>
  <c r="Y100"/>
  <c r="BM100"/>
  <c r="BK100"/>
  <c r="T101"/>
  <c r="R101"/>
  <c r="I102"/>
  <c r="G102"/>
  <c r="AA102"/>
  <c r="Y102"/>
  <c r="BA102"/>
  <c r="AY102"/>
  <c r="BA104"/>
  <c r="AY104"/>
  <c r="I106"/>
  <c r="G106"/>
  <c r="AA106"/>
  <c r="Y106"/>
  <c r="BM106"/>
  <c r="BK106"/>
  <c r="AL15"/>
  <c r="AL43"/>
  <c r="I47"/>
  <c r="G47"/>
  <c r="AA47"/>
  <c r="Y47"/>
  <c r="BM47"/>
  <c r="BK47"/>
  <c r="BA49"/>
  <c r="AY49"/>
  <c r="I51"/>
  <c r="G51"/>
  <c r="AA51"/>
  <c r="Y51"/>
  <c r="BM51"/>
  <c r="BK51"/>
  <c r="T52"/>
  <c r="R52"/>
  <c r="I53"/>
  <c r="G53"/>
  <c r="AA53"/>
  <c r="Y53"/>
  <c r="BM53"/>
  <c r="BK53"/>
  <c r="T54"/>
  <c r="R54"/>
  <c r="I55"/>
  <c r="G55"/>
  <c r="AA55"/>
  <c r="Y55"/>
  <c r="BM55"/>
  <c r="BK55"/>
  <c r="BA57"/>
  <c r="AY57"/>
  <c r="BA59"/>
  <c r="AY59"/>
  <c r="I61"/>
  <c r="G61"/>
  <c r="AA61"/>
  <c r="Y61"/>
  <c r="BM61"/>
  <c r="BK61"/>
  <c r="T62"/>
  <c r="R62"/>
  <c r="BA63"/>
  <c r="AY63"/>
  <c r="I65"/>
  <c r="G65"/>
  <c r="AA65"/>
  <c r="Y65"/>
  <c r="BM65"/>
  <c r="BK65"/>
  <c r="T66"/>
  <c r="R66"/>
  <c r="I67"/>
  <c r="G67"/>
  <c r="AA67"/>
  <c r="Y67"/>
  <c r="BM67"/>
  <c r="BK67"/>
  <c r="BA69"/>
  <c r="AY69"/>
  <c r="I71"/>
  <c r="G71"/>
  <c r="AA71"/>
  <c r="Y71"/>
  <c r="BM71"/>
  <c r="BK71"/>
  <c r="T72"/>
  <c r="R72"/>
  <c r="I73"/>
  <c r="G73"/>
  <c r="AA73"/>
  <c r="Y73"/>
  <c r="BM73"/>
  <c r="BK73"/>
  <c r="T74"/>
  <c r="R74"/>
  <c r="I75"/>
  <c r="G75"/>
  <c r="AA75"/>
  <c r="Y75"/>
  <c r="BM75"/>
  <c r="BK75"/>
  <c r="T76"/>
  <c r="R76"/>
  <c r="I77"/>
  <c r="G77"/>
  <c r="AA77"/>
  <c r="Y77"/>
  <c r="BM77"/>
  <c r="BK77"/>
  <c r="T78"/>
  <c r="R78"/>
  <c r="I79"/>
  <c r="G79"/>
  <c r="AA79"/>
  <c r="Y79"/>
  <c r="BM79"/>
  <c r="BK79"/>
  <c r="T80"/>
  <c r="R80"/>
  <c r="I81"/>
  <c r="G81"/>
  <c r="AA81"/>
  <c r="Y81"/>
  <c r="BM81"/>
  <c r="BK81"/>
  <c r="T82"/>
  <c r="R82"/>
  <c r="I83"/>
  <c r="G83"/>
  <c r="AA83"/>
  <c r="Y83"/>
  <c r="BM83"/>
  <c r="BK83"/>
  <c r="BA85"/>
  <c r="AY85"/>
  <c r="BA87"/>
  <c r="AY87"/>
  <c r="T88"/>
  <c r="R88"/>
  <c r="AP88"/>
  <c r="AN88"/>
  <c r="AP90"/>
  <c r="AN90"/>
  <c r="AP92"/>
  <c r="AN92"/>
  <c r="AP100"/>
  <c r="AN100"/>
  <c r="AP106"/>
  <c r="AN106"/>
  <c r="AP107"/>
  <c r="AN107"/>
  <c r="AF8"/>
  <c r="AY8"/>
  <c r="BM8"/>
  <c r="R9"/>
  <c r="BS9"/>
  <c r="BR9" s="1"/>
  <c r="BT9" s="1"/>
  <c r="AY10"/>
  <c r="BM10"/>
  <c r="T11"/>
  <c r="G12"/>
  <c r="Y12"/>
  <c r="AN12"/>
  <c r="BK12"/>
  <c r="R13"/>
  <c r="BS13"/>
  <c r="BR13" s="1"/>
  <c r="BT13" s="1"/>
  <c r="G14"/>
  <c r="Y14"/>
  <c r="AN14"/>
  <c r="BK14"/>
  <c r="R15"/>
  <c r="BS15"/>
  <c r="BR15" s="1"/>
  <c r="BT15" s="1"/>
  <c r="AF16"/>
  <c r="AY16"/>
  <c r="BM16"/>
  <c r="R17"/>
  <c r="BS17"/>
  <c r="BR17" s="1"/>
  <c r="BT17" s="1"/>
  <c r="G18"/>
  <c r="Y18"/>
  <c r="AN18"/>
  <c r="BK18"/>
  <c r="AY20"/>
  <c r="AF22"/>
  <c r="AY22"/>
  <c r="AY24"/>
  <c r="BM24"/>
  <c r="T25"/>
  <c r="BA25"/>
  <c r="G26"/>
  <c r="Y26"/>
  <c r="AN26"/>
  <c r="BK26"/>
  <c r="R27"/>
  <c r="BS27"/>
  <c r="BR27" s="1"/>
  <c r="BT27" s="1"/>
  <c r="G28"/>
  <c r="Y28"/>
  <c r="AN28"/>
  <c r="BK28"/>
  <c r="AY30"/>
  <c r="BM30"/>
  <c r="AF32"/>
  <c r="AY32"/>
  <c r="BM32"/>
  <c r="AY34"/>
  <c r="BM34"/>
  <c r="AF36"/>
  <c r="AY36"/>
  <c r="BM36"/>
  <c r="AF38"/>
  <c r="AY38"/>
  <c r="BM38"/>
  <c r="G40"/>
  <c r="Y40"/>
  <c r="AN40"/>
  <c r="BK40"/>
  <c r="R41"/>
  <c r="BS41"/>
  <c r="BR41" s="1"/>
  <c r="BT41" s="1"/>
  <c r="G42"/>
  <c r="Y42"/>
  <c r="AN42"/>
  <c r="BK42"/>
  <c r="R43"/>
  <c r="BS43"/>
  <c r="BR43" s="1"/>
  <c r="AY44"/>
  <c r="AL46"/>
  <c r="BM107"/>
  <c r="BK107"/>
  <c r="BA109"/>
  <c r="AY109"/>
  <c r="T110"/>
  <c r="R110"/>
  <c r="I111"/>
  <c r="G111"/>
  <c r="AA111"/>
  <c r="Y111"/>
  <c r="BM111"/>
  <c r="BK111"/>
  <c r="T112"/>
  <c r="R112"/>
  <c r="I113"/>
  <c r="G113"/>
  <c r="AA113"/>
  <c r="Y113"/>
  <c r="BM113"/>
  <c r="BK113"/>
  <c r="BA115"/>
  <c r="AY115"/>
  <c r="I117"/>
  <c r="G117"/>
  <c r="AA117"/>
  <c r="Y117"/>
  <c r="BM117"/>
  <c r="BK117"/>
  <c r="T118"/>
  <c r="R118"/>
  <c r="I119"/>
  <c r="G119"/>
  <c r="AA119"/>
  <c r="Y119"/>
  <c r="BM119"/>
  <c r="BK119"/>
  <c r="BA121"/>
  <c r="AY121"/>
  <c r="T122"/>
  <c r="R122"/>
  <c r="I123"/>
  <c r="G123"/>
  <c r="AA123"/>
  <c r="Y123"/>
  <c r="BM123"/>
  <c r="BK123"/>
  <c r="I125"/>
  <c r="G125"/>
  <c r="AA125"/>
  <c r="Y125"/>
  <c r="BM125"/>
  <c r="BK125"/>
  <c r="T126"/>
  <c r="R126"/>
  <c r="I127"/>
  <c r="G127"/>
  <c r="AA127"/>
  <c r="Y127"/>
  <c r="BM127"/>
  <c r="BK127"/>
  <c r="T128"/>
  <c r="R128"/>
  <c r="I129"/>
  <c r="G129"/>
  <c r="AA129"/>
  <c r="Y129"/>
  <c r="BM129"/>
  <c r="BK129"/>
  <c r="I131"/>
  <c r="G131"/>
  <c r="AA131"/>
  <c r="Y131"/>
  <c r="BM131"/>
  <c r="BK131"/>
  <c r="T132"/>
  <c r="R132"/>
  <c r="I133"/>
  <c r="G133"/>
  <c r="AA133"/>
  <c r="Y133"/>
  <c r="BM133"/>
  <c r="BK133"/>
  <c r="T134"/>
  <c r="R134"/>
  <c r="I135"/>
  <c r="G135"/>
  <c r="AA135"/>
  <c r="Y135"/>
  <c r="BM135"/>
  <c r="BK135"/>
  <c r="T136"/>
  <c r="R136"/>
  <c r="I137"/>
  <c r="G137"/>
  <c r="AA137"/>
  <c r="Y137"/>
  <c r="BM137"/>
  <c r="BK137"/>
  <c r="T138"/>
  <c r="R138"/>
  <c r="BA139"/>
  <c r="AY139"/>
  <c r="BA141"/>
  <c r="AY141"/>
  <c r="T142"/>
  <c r="R142"/>
  <c r="AL143"/>
  <c r="I143"/>
  <c r="G143"/>
  <c r="AA143"/>
  <c r="Y143"/>
  <c r="BM143"/>
  <c r="BK143"/>
  <c r="BS46"/>
  <c r="BR46" s="1"/>
  <c r="BT46" s="1"/>
  <c r="AF57"/>
  <c r="AF94"/>
  <c r="AF96"/>
  <c r="AF98"/>
  <c r="AF104"/>
  <c r="BS135"/>
  <c r="BR135" s="1"/>
  <c r="BT135" s="1"/>
  <c r="BS137"/>
  <c r="BR137" s="1"/>
  <c r="BT137" s="1"/>
  <c r="AP111"/>
  <c r="AN111"/>
  <c r="AP113"/>
  <c r="AN113"/>
  <c r="AP117"/>
  <c r="AN117"/>
  <c r="AP119"/>
  <c r="AN119"/>
  <c r="AP123"/>
  <c r="AN123"/>
  <c r="AP125"/>
  <c r="AN125"/>
  <c r="AP127"/>
  <c r="AN127"/>
  <c r="AP129"/>
  <c r="AN129"/>
  <c r="AP131"/>
  <c r="AN131"/>
  <c r="AP133"/>
  <c r="AN133"/>
  <c r="AP135"/>
  <c r="AN135"/>
  <c r="AP137"/>
  <c r="AN137"/>
  <c r="AP143"/>
  <c r="AN143"/>
  <c r="AL162"/>
  <c r="BS162"/>
  <c r="BR162" s="1"/>
  <c r="AL164"/>
  <c r="BS164"/>
  <c r="BR164" s="1"/>
  <c r="BT164" s="1"/>
  <c r="AF115"/>
  <c r="AF121"/>
  <c r="BS136"/>
  <c r="BR136" s="1"/>
  <c r="BT136" s="1"/>
  <c r="BS138"/>
  <c r="BR138" s="1"/>
  <c r="AL140"/>
  <c r="BS140"/>
  <c r="BR140" s="1"/>
  <c r="BT140" s="1"/>
  <c r="AF141"/>
  <c r="BM141"/>
  <c r="BS142"/>
  <c r="BR142" s="1"/>
  <c r="BT142" s="1"/>
  <c r="G145"/>
  <c r="Y145"/>
  <c r="AN145"/>
  <c r="BK145"/>
  <c r="R146"/>
  <c r="AF147"/>
  <c r="AY147"/>
  <c r="G149"/>
  <c r="Y149"/>
  <c r="AN149"/>
  <c r="BK149"/>
  <c r="AY151"/>
  <c r="AY153"/>
  <c r="G155"/>
  <c r="Y155"/>
  <c r="AN155"/>
  <c r="BK155"/>
  <c r="R156"/>
  <c r="AF158"/>
  <c r="AY158"/>
  <c r="G160"/>
  <c r="Y160"/>
  <c r="AN160"/>
  <c r="BK160"/>
  <c r="R161"/>
  <c r="G162"/>
  <c r="Y162"/>
  <c r="AN162"/>
  <c r="BK162"/>
  <c r="R163"/>
  <c r="G164"/>
  <c r="Y164"/>
  <c r="AN164"/>
  <c r="BK164"/>
  <c r="R165"/>
  <c r="AK9"/>
  <c r="BV9"/>
  <c r="BU9" s="1"/>
  <c r="BV13"/>
  <c r="AK13"/>
  <c r="AM13" s="1"/>
  <c r="BV15"/>
  <c r="BU15" s="1"/>
  <c r="AK15"/>
  <c r="AM15" s="1"/>
  <c r="BV17"/>
  <c r="AK17"/>
  <c r="AM17" s="1"/>
  <c r="AK27"/>
  <c r="AM27" s="1"/>
  <c r="BV41"/>
  <c r="AK41"/>
  <c r="AM41" s="1"/>
  <c r="BV43"/>
  <c r="BU43" s="1"/>
  <c r="AK43"/>
  <c r="AK8"/>
  <c r="BV8"/>
  <c r="BU8" s="1"/>
  <c r="AK10"/>
  <c r="AM10" s="1"/>
  <c r="BV10"/>
  <c r="BV16"/>
  <c r="BU16" s="1"/>
  <c r="AK16"/>
  <c r="BV20"/>
  <c r="AK20"/>
  <c r="AM20" s="1"/>
  <c r="BV22"/>
  <c r="AK22"/>
  <c r="AK24"/>
  <c r="AM24" s="1"/>
  <c r="BV24"/>
  <c r="BV30"/>
  <c r="AK30"/>
  <c r="AM30" s="1"/>
  <c r="BV32"/>
  <c r="AK32"/>
  <c r="AM32" s="1"/>
  <c r="BV34"/>
  <c r="AK34"/>
  <c r="AM34" s="1"/>
  <c r="BV36"/>
  <c r="AK36"/>
  <c r="AM36" s="1"/>
  <c r="BV38"/>
  <c r="AK38"/>
  <c r="AM38" s="1"/>
  <c r="BV44"/>
  <c r="AK44"/>
  <c r="AM44" s="1"/>
  <c r="BV46"/>
  <c r="AK46"/>
  <c r="AM46" s="1"/>
  <c r="AL49"/>
  <c r="I49"/>
  <c r="G49"/>
  <c r="AA49"/>
  <c r="Y49"/>
  <c r="BM49"/>
  <c r="BK49"/>
  <c r="T51"/>
  <c r="R51"/>
  <c r="BA51"/>
  <c r="AY51"/>
  <c r="BS52"/>
  <c r="BR52" s="1"/>
  <c r="BT52" s="1"/>
  <c r="AP52"/>
  <c r="AN52"/>
  <c r="T53"/>
  <c r="R53"/>
  <c r="BA53"/>
  <c r="AY53"/>
  <c r="BS54"/>
  <c r="BR54" s="1"/>
  <c r="BT54" s="1"/>
  <c r="AP54"/>
  <c r="AN54"/>
  <c r="T55"/>
  <c r="R55"/>
  <c r="BA55"/>
  <c r="AY55"/>
  <c r="AL57"/>
  <c r="I57"/>
  <c r="G57"/>
  <c r="AA57"/>
  <c r="Y57"/>
  <c r="BM57"/>
  <c r="BK57"/>
  <c r="AL59"/>
  <c r="I59"/>
  <c r="G59"/>
  <c r="AA59"/>
  <c r="Y59"/>
  <c r="BM59"/>
  <c r="BK59"/>
  <c r="T61"/>
  <c r="R61"/>
  <c r="BA61"/>
  <c r="AY61"/>
  <c r="BS62"/>
  <c r="BR62" s="1"/>
  <c r="AP62"/>
  <c r="AN62"/>
  <c r="BS63"/>
  <c r="BR63" s="1"/>
  <c r="BT63" s="1"/>
  <c r="AP63"/>
  <c r="AN63"/>
  <c r="T64"/>
  <c r="R64"/>
  <c r="BA64"/>
  <c r="AY64"/>
  <c r="AL66"/>
  <c r="I66"/>
  <c r="G66"/>
  <c r="AA66"/>
  <c r="Y66"/>
  <c r="BM66"/>
  <c r="BK66"/>
  <c r="T68"/>
  <c r="R68"/>
  <c r="BA68"/>
  <c r="AY68"/>
  <c r="BS69"/>
  <c r="BR69" s="1"/>
  <c r="BT69" s="1"/>
  <c r="AP69"/>
  <c r="AN69"/>
  <c r="T70"/>
  <c r="R70"/>
  <c r="BA70"/>
  <c r="AY70"/>
  <c r="AL72"/>
  <c r="I72"/>
  <c r="G72"/>
  <c r="AA72"/>
  <c r="Y72"/>
  <c r="BM72"/>
  <c r="BK72"/>
  <c r="AL74"/>
  <c r="I74"/>
  <c r="G74"/>
  <c r="AA74"/>
  <c r="Y74"/>
  <c r="BM74"/>
  <c r="BK74"/>
  <c r="AL76"/>
  <c r="I76"/>
  <c r="G76"/>
  <c r="AA76"/>
  <c r="Y76"/>
  <c r="BM76"/>
  <c r="BK76"/>
  <c r="AL78"/>
  <c r="I78"/>
  <c r="G78"/>
  <c r="AA78"/>
  <c r="Y78"/>
  <c r="BM78"/>
  <c r="BK78"/>
  <c r="AL80"/>
  <c r="I80"/>
  <c r="G80"/>
  <c r="AA80"/>
  <c r="Y80"/>
  <c r="BM80"/>
  <c r="BK80"/>
  <c r="AL82"/>
  <c r="I82"/>
  <c r="G82"/>
  <c r="AA82"/>
  <c r="Y82"/>
  <c r="BM82"/>
  <c r="BK82"/>
  <c r="T84"/>
  <c r="R84"/>
  <c r="BA84"/>
  <c r="AY84"/>
  <c r="BS85"/>
  <c r="BR85" s="1"/>
  <c r="BT85" s="1"/>
  <c r="AP85"/>
  <c r="AN85"/>
  <c r="T86"/>
  <c r="R86"/>
  <c r="BA86"/>
  <c r="AY86"/>
  <c r="BS87"/>
  <c r="BR87" s="1"/>
  <c r="AP87"/>
  <c r="AN87"/>
  <c r="AL12"/>
  <c r="AL18"/>
  <c r="BS18"/>
  <c r="BR18" s="1"/>
  <c r="BT18" s="1"/>
  <c r="AL21"/>
  <c r="AL23"/>
  <c r="BS23"/>
  <c r="BR23" s="1"/>
  <c r="BT23" s="1"/>
  <c r="BS25"/>
  <c r="BR25" s="1"/>
  <c r="BT25" s="1"/>
  <c r="BS26"/>
  <c r="BR26" s="1"/>
  <c r="BT26" s="1"/>
  <c r="AL28"/>
  <c r="BS28"/>
  <c r="BR28" s="1"/>
  <c r="BT28" s="1"/>
  <c r="AL29"/>
  <c r="BS29"/>
  <c r="BR29" s="1"/>
  <c r="BT29" s="1"/>
  <c r="AL31"/>
  <c r="BS31"/>
  <c r="BR31" s="1"/>
  <c r="BT31" s="1"/>
  <c r="AL33"/>
  <c r="BS33"/>
  <c r="BR33" s="1"/>
  <c r="BT33" s="1"/>
  <c r="AL35"/>
  <c r="BS35"/>
  <c r="BR35" s="1"/>
  <c r="BT35" s="1"/>
  <c r="AL37"/>
  <c r="BS37"/>
  <c r="BR37" s="1"/>
  <c r="BT37" s="1"/>
  <c r="AL39"/>
  <c r="BS39"/>
  <c r="BR39" s="1"/>
  <c r="BT39" s="1"/>
  <c r="AL40"/>
  <c r="BS40"/>
  <c r="BR40" s="1"/>
  <c r="BT40" s="1"/>
  <c r="AL42"/>
  <c r="BS42"/>
  <c r="BR42" s="1"/>
  <c r="BT42" s="1"/>
  <c r="AL45"/>
  <c r="BS45"/>
  <c r="BR45" s="1"/>
  <c r="BT45" s="1"/>
  <c r="AL47"/>
  <c r="BS47"/>
  <c r="BR47" s="1"/>
  <c r="BT47" s="1"/>
  <c r="AL51"/>
  <c r="BS51"/>
  <c r="BR51" s="1"/>
  <c r="BT51" s="1"/>
  <c r="AL53"/>
  <c r="BS53"/>
  <c r="BR53" s="1"/>
  <c r="BT53" s="1"/>
  <c r="AL55"/>
  <c r="BS55"/>
  <c r="BR55" s="1"/>
  <c r="AL61"/>
  <c r="BS61"/>
  <c r="BR61" s="1"/>
  <c r="BT61" s="1"/>
  <c r="AL64"/>
  <c r="BS64"/>
  <c r="BR64" s="1"/>
  <c r="AL68"/>
  <c r="BS68"/>
  <c r="BR68" s="1"/>
  <c r="BT68" s="1"/>
  <c r="AL70"/>
  <c r="BS70"/>
  <c r="BR70" s="1"/>
  <c r="BT70" s="1"/>
  <c r="AL84"/>
  <c r="BS84"/>
  <c r="BR84" s="1"/>
  <c r="BT84" s="1"/>
  <c r="AL86"/>
  <c r="BS86"/>
  <c r="BR86" s="1"/>
  <c r="BT86" s="1"/>
  <c r="T48"/>
  <c r="R48"/>
  <c r="BA48"/>
  <c r="AY48"/>
  <c r="BS49"/>
  <c r="BR49" s="1"/>
  <c r="BT49" s="1"/>
  <c r="AP49"/>
  <c r="AN49"/>
  <c r="T50"/>
  <c r="R50"/>
  <c r="BA50"/>
  <c r="AY50"/>
  <c r="AL52"/>
  <c r="I52"/>
  <c r="G52"/>
  <c r="AA52"/>
  <c r="Y52"/>
  <c r="BM52"/>
  <c r="BK52"/>
  <c r="AL54"/>
  <c r="I54"/>
  <c r="G54"/>
  <c r="AA54"/>
  <c r="Y54"/>
  <c r="BM54"/>
  <c r="BK54"/>
  <c r="T56"/>
  <c r="R56"/>
  <c r="BA56"/>
  <c r="AY56"/>
  <c r="BS57"/>
  <c r="BR57" s="1"/>
  <c r="BT57" s="1"/>
  <c r="AP57"/>
  <c r="AN57"/>
  <c r="T58"/>
  <c r="R58"/>
  <c r="BA58"/>
  <c r="AY58"/>
  <c r="BS59"/>
  <c r="BR59" s="1"/>
  <c r="BT59" s="1"/>
  <c r="AP59"/>
  <c r="AN59"/>
  <c r="T60"/>
  <c r="R60"/>
  <c r="BA60"/>
  <c r="AY60"/>
  <c r="AL62"/>
  <c r="I62"/>
  <c r="G62"/>
  <c r="AA62"/>
  <c r="Y62"/>
  <c r="BM62"/>
  <c r="BK62"/>
  <c r="AL63"/>
  <c r="I63"/>
  <c r="G63"/>
  <c r="AA63"/>
  <c r="Y63"/>
  <c r="BM63"/>
  <c r="BK63"/>
  <c r="T65"/>
  <c r="R65"/>
  <c r="BA65"/>
  <c r="AY65"/>
  <c r="BS66"/>
  <c r="BR66" s="1"/>
  <c r="BT66" s="1"/>
  <c r="AP66"/>
  <c r="AN66"/>
  <c r="T67"/>
  <c r="R67"/>
  <c r="BA67"/>
  <c r="AY67"/>
  <c r="AL69"/>
  <c r="I69"/>
  <c r="G69"/>
  <c r="AA69"/>
  <c r="Y69"/>
  <c r="BM69"/>
  <c r="BK69"/>
  <c r="T71"/>
  <c r="R71"/>
  <c r="BA71"/>
  <c r="AY71"/>
  <c r="BS72"/>
  <c r="BR72" s="1"/>
  <c r="BT72" s="1"/>
  <c r="AP72"/>
  <c r="AN72"/>
  <c r="T73"/>
  <c r="R73"/>
  <c r="BA73"/>
  <c r="AY73"/>
  <c r="BS74"/>
  <c r="BR74" s="1"/>
  <c r="BT74" s="1"/>
  <c r="AP74"/>
  <c r="AN74"/>
  <c r="T75"/>
  <c r="R75"/>
  <c r="BA75"/>
  <c r="AY75"/>
  <c r="BS76"/>
  <c r="BR76" s="1"/>
  <c r="BT76" s="1"/>
  <c r="AP76"/>
  <c r="AN76"/>
  <c r="T77"/>
  <c r="R77"/>
  <c r="BA77"/>
  <c r="AY77"/>
  <c r="BS78"/>
  <c r="BR78" s="1"/>
  <c r="BT78" s="1"/>
  <c r="AP78"/>
  <c r="AN78"/>
  <c r="T79"/>
  <c r="R79"/>
  <c r="BA79"/>
  <c r="AY79"/>
  <c r="BS80"/>
  <c r="BR80" s="1"/>
  <c r="BT80" s="1"/>
  <c r="AP80"/>
  <c r="AN80"/>
  <c r="T81"/>
  <c r="R81"/>
  <c r="BA81"/>
  <c r="AY81"/>
  <c r="BS82"/>
  <c r="BR82" s="1"/>
  <c r="BT82" s="1"/>
  <c r="AP82"/>
  <c r="AN82"/>
  <c r="T83"/>
  <c r="R83"/>
  <c r="BA83"/>
  <c r="AY83"/>
  <c r="AL85"/>
  <c r="I85"/>
  <c r="G85"/>
  <c r="AA85"/>
  <c r="Y85"/>
  <c r="BM85"/>
  <c r="BK85"/>
  <c r="AL87"/>
  <c r="I87"/>
  <c r="G87"/>
  <c r="AA87"/>
  <c r="Y87"/>
  <c r="BM87"/>
  <c r="BK87"/>
  <c r="AL88"/>
  <c r="I88"/>
  <c r="G88"/>
  <c r="AA88"/>
  <c r="Y88"/>
  <c r="AL11"/>
  <c r="BS11"/>
  <c r="BR11" s="1"/>
  <c r="BT11" s="1"/>
  <c r="BS12"/>
  <c r="BR12" s="1"/>
  <c r="BT12" s="1"/>
  <c r="AL14"/>
  <c r="BS14"/>
  <c r="BR14" s="1"/>
  <c r="BT14" s="1"/>
  <c r="AL19"/>
  <c r="BS19"/>
  <c r="BR19" s="1"/>
  <c r="BT19" s="1"/>
  <c r="BS21"/>
  <c r="BR21" s="1"/>
  <c r="BT21" s="1"/>
  <c r="AL25"/>
  <c r="AL26"/>
  <c r="G8"/>
  <c r="I8"/>
  <c r="Y8"/>
  <c r="AN8"/>
  <c r="AP8"/>
  <c r="BT8" s="1"/>
  <c r="BK8"/>
  <c r="G9"/>
  <c r="I9"/>
  <c r="Y9"/>
  <c r="AN9"/>
  <c r="AP9"/>
  <c r="BK9"/>
  <c r="G10"/>
  <c r="I10"/>
  <c r="Y10"/>
  <c r="AN10"/>
  <c r="AP10"/>
  <c r="BK10"/>
  <c r="R11"/>
  <c r="AY11"/>
  <c r="R12"/>
  <c r="AY12"/>
  <c r="G13"/>
  <c r="I13"/>
  <c r="Y13"/>
  <c r="AN13"/>
  <c r="AP13"/>
  <c r="BK13"/>
  <c r="R14"/>
  <c r="AY14"/>
  <c r="G15"/>
  <c r="I15"/>
  <c r="Y15"/>
  <c r="AN15"/>
  <c r="AP15"/>
  <c r="BK15"/>
  <c r="G16"/>
  <c r="I16"/>
  <c r="Y16"/>
  <c r="AN16"/>
  <c r="AP16"/>
  <c r="BT16" s="1"/>
  <c r="BK16"/>
  <c r="G17"/>
  <c r="I17"/>
  <c r="Y17"/>
  <c r="AN17"/>
  <c r="AP17"/>
  <c r="BK17"/>
  <c r="R18"/>
  <c r="AY18"/>
  <c r="R19"/>
  <c r="AY19"/>
  <c r="G20"/>
  <c r="I20"/>
  <c r="Y20"/>
  <c r="AN20"/>
  <c r="AP20"/>
  <c r="BK20"/>
  <c r="R21"/>
  <c r="AY21"/>
  <c r="G22"/>
  <c r="I22"/>
  <c r="Y22"/>
  <c r="AN22"/>
  <c r="AP22"/>
  <c r="BK22"/>
  <c r="R23"/>
  <c r="AY23"/>
  <c r="G24"/>
  <c r="I24"/>
  <c r="Y24"/>
  <c r="AN24"/>
  <c r="AP24"/>
  <c r="BK24"/>
  <c r="R25"/>
  <c r="AY25"/>
  <c r="R26"/>
  <c r="AY26"/>
  <c r="G27"/>
  <c r="I27"/>
  <c r="Y27"/>
  <c r="AN27"/>
  <c r="AP27"/>
  <c r="BK27"/>
  <c r="R28"/>
  <c r="AY28"/>
  <c r="R29"/>
  <c r="AY29"/>
  <c r="G30"/>
  <c r="I30"/>
  <c r="Y30"/>
  <c r="AN30"/>
  <c r="AP30"/>
  <c r="BK30"/>
  <c r="R31"/>
  <c r="AY31"/>
  <c r="G32"/>
  <c r="I32"/>
  <c r="Y32"/>
  <c r="AN32"/>
  <c r="AP32"/>
  <c r="BK32"/>
  <c r="R33"/>
  <c r="AY33"/>
  <c r="G34"/>
  <c r="I34"/>
  <c r="Y34"/>
  <c r="AN34"/>
  <c r="AP34"/>
  <c r="BK34"/>
  <c r="R35"/>
  <c r="AY35"/>
  <c r="G36"/>
  <c r="I36"/>
  <c r="Y36"/>
  <c r="AN36"/>
  <c r="AP36"/>
  <c r="BK36"/>
  <c r="R37"/>
  <c r="AY37"/>
  <c r="G38"/>
  <c r="I38"/>
  <c r="Y38"/>
  <c r="AN38"/>
  <c r="AP38"/>
  <c r="BK38"/>
  <c r="R39"/>
  <c r="AY39"/>
  <c r="R40"/>
  <c r="AY40"/>
  <c r="G41"/>
  <c r="I41"/>
  <c r="Y41"/>
  <c r="AN41"/>
  <c r="AP41"/>
  <c r="BK41"/>
  <c r="R42"/>
  <c r="AY42"/>
  <c r="G43"/>
  <c r="I43"/>
  <c r="Y43"/>
  <c r="AN43"/>
  <c r="AP43"/>
  <c r="BT43" s="1"/>
  <c r="BK43"/>
  <c r="G44"/>
  <c r="I44"/>
  <c r="Y44"/>
  <c r="AN44"/>
  <c r="AP44"/>
  <c r="BK44"/>
  <c r="R45"/>
  <c r="AY45"/>
  <c r="G46"/>
  <c r="I46"/>
  <c r="Y46"/>
  <c r="AN46"/>
  <c r="AP46"/>
  <c r="BK46"/>
  <c r="R47"/>
  <c r="AY47"/>
  <c r="AL48"/>
  <c r="BS48"/>
  <c r="BR48" s="1"/>
  <c r="BT48" s="1"/>
  <c r="AL50"/>
  <c r="BS50"/>
  <c r="BR50" s="1"/>
  <c r="BT50" s="1"/>
  <c r="AF54"/>
  <c r="AL56"/>
  <c r="BS56"/>
  <c r="BR56" s="1"/>
  <c r="BT56" s="1"/>
  <c r="AL58"/>
  <c r="BS58"/>
  <c r="BR58" s="1"/>
  <c r="BT58" s="1"/>
  <c r="AL60"/>
  <c r="BS60"/>
  <c r="BR60" s="1"/>
  <c r="BT60" s="1"/>
  <c r="AF62"/>
  <c r="AL65"/>
  <c r="BS65"/>
  <c r="BR65" s="1"/>
  <c r="BT65" s="1"/>
  <c r="AL67"/>
  <c r="BS67"/>
  <c r="BR67" s="1"/>
  <c r="BT67" s="1"/>
  <c r="AF69"/>
  <c r="AL71"/>
  <c r="BS71"/>
  <c r="BR71" s="1"/>
  <c r="BT71" s="1"/>
  <c r="AL73"/>
  <c r="BS73"/>
  <c r="BR73" s="1"/>
  <c r="BT73" s="1"/>
  <c r="AL75"/>
  <c r="BS75"/>
  <c r="BR75" s="1"/>
  <c r="BT75" s="1"/>
  <c r="AL77"/>
  <c r="BS77"/>
  <c r="BR77" s="1"/>
  <c r="BT77" s="1"/>
  <c r="AL79"/>
  <c r="BS79"/>
  <c r="BR79" s="1"/>
  <c r="BT79" s="1"/>
  <c r="AL81"/>
  <c r="BS81"/>
  <c r="BR81" s="1"/>
  <c r="BT81" s="1"/>
  <c r="AL83"/>
  <c r="BS83"/>
  <c r="BR83" s="1"/>
  <c r="BT83" s="1"/>
  <c r="AL89"/>
  <c r="I89"/>
  <c r="G89"/>
  <c r="AA89"/>
  <c r="Y89"/>
  <c r="BM89"/>
  <c r="BK89"/>
  <c r="AL91"/>
  <c r="I91"/>
  <c r="G91"/>
  <c r="AA91"/>
  <c r="Y91"/>
  <c r="BM91"/>
  <c r="BK91"/>
  <c r="AL93"/>
  <c r="I93"/>
  <c r="G93"/>
  <c r="AA93"/>
  <c r="Y93"/>
  <c r="BM93"/>
  <c r="BK93"/>
  <c r="AL94"/>
  <c r="I94"/>
  <c r="G94"/>
  <c r="AA94"/>
  <c r="Y94"/>
  <c r="BM94"/>
  <c r="BK94"/>
  <c r="AL96"/>
  <c r="I96"/>
  <c r="G96"/>
  <c r="AA96"/>
  <c r="Y96"/>
  <c r="BM96"/>
  <c r="BK96"/>
  <c r="AL98"/>
  <c r="I98"/>
  <c r="G98"/>
  <c r="AA98"/>
  <c r="Y98"/>
  <c r="BM98"/>
  <c r="BK98"/>
  <c r="AL99"/>
  <c r="I99"/>
  <c r="G99"/>
  <c r="AA99"/>
  <c r="Y99"/>
  <c r="BM99"/>
  <c r="BK99"/>
  <c r="AL101"/>
  <c r="I101"/>
  <c r="G101"/>
  <c r="AA101"/>
  <c r="Y101"/>
  <c r="BM101"/>
  <c r="BK101"/>
  <c r="BM102"/>
  <c r="BK102"/>
  <c r="BM104"/>
  <c r="BK104"/>
  <c r="BA88"/>
  <c r="AY88"/>
  <c r="BS89"/>
  <c r="BR89" s="1"/>
  <c r="BT89" s="1"/>
  <c r="AP89"/>
  <c r="AN89"/>
  <c r="T90"/>
  <c r="R90"/>
  <c r="BA90"/>
  <c r="AY90"/>
  <c r="BS91"/>
  <c r="BR91" s="1"/>
  <c r="BT91" s="1"/>
  <c r="AP91"/>
  <c r="AN91"/>
  <c r="T92"/>
  <c r="R92"/>
  <c r="BA92"/>
  <c r="AY92"/>
  <c r="BS93"/>
  <c r="BR93" s="1"/>
  <c r="AP93"/>
  <c r="AN93"/>
  <c r="BS94"/>
  <c r="BR94" s="1"/>
  <c r="BT94" s="1"/>
  <c r="AP94"/>
  <c r="AN94"/>
  <c r="T95"/>
  <c r="R95"/>
  <c r="BA95"/>
  <c r="AY95"/>
  <c r="BS96"/>
  <c r="BR96" s="1"/>
  <c r="BT96" s="1"/>
  <c r="AP96"/>
  <c r="AN96"/>
  <c r="T97"/>
  <c r="R97"/>
  <c r="BA97"/>
  <c r="AY97"/>
  <c r="BS98"/>
  <c r="BR98" s="1"/>
  <c r="AP98"/>
  <c r="AN98"/>
  <c r="BS99"/>
  <c r="BR99" s="1"/>
  <c r="BT99" s="1"/>
  <c r="AP99"/>
  <c r="AN99"/>
  <c r="T100"/>
  <c r="R100"/>
  <c r="BA100"/>
  <c r="AY100"/>
  <c r="BS101"/>
  <c r="BR101" s="1"/>
  <c r="BT101" s="1"/>
  <c r="AP101"/>
  <c r="AN101"/>
  <c r="T102"/>
  <c r="R102"/>
  <c r="AL104"/>
  <c r="I104"/>
  <c r="G104"/>
  <c r="AA104"/>
  <c r="Y104"/>
  <c r="BS88"/>
  <c r="BR88" s="1"/>
  <c r="BT88" s="1"/>
  <c r="AL90"/>
  <c r="BS90"/>
  <c r="BR90" s="1"/>
  <c r="BT90" s="1"/>
  <c r="AL92"/>
  <c r="BS92"/>
  <c r="BR92" s="1"/>
  <c r="BT92" s="1"/>
  <c r="AL95"/>
  <c r="BS95"/>
  <c r="BR95" s="1"/>
  <c r="BT95" s="1"/>
  <c r="AL97"/>
  <c r="BS97"/>
  <c r="BR97" s="1"/>
  <c r="BT97" s="1"/>
  <c r="AL100"/>
  <c r="BS100"/>
  <c r="BR100" s="1"/>
  <c r="BT100" s="1"/>
  <c r="AL102"/>
  <c r="T106"/>
  <c r="R106"/>
  <c r="BA106"/>
  <c r="AY106"/>
  <c r="T108"/>
  <c r="R108"/>
  <c r="BA108"/>
  <c r="AY108"/>
  <c r="BS109"/>
  <c r="BR109" s="1"/>
  <c r="BT109" s="1"/>
  <c r="AP109"/>
  <c r="AN109"/>
  <c r="BS110"/>
  <c r="BR110" s="1"/>
  <c r="AP110"/>
  <c r="AN110"/>
  <c r="T111"/>
  <c r="R111"/>
  <c r="BA111"/>
  <c r="AY111"/>
  <c r="BS112"/>
  <c r="BR112" s="1"/>
  <c r="BT112" s="1"/>
  <c r="AP112"/>
  <c r="AN112"/>
  <c r="T113"/>
  <c r="R113"/>
  <c r="BA113"/>
  <c r="AY113"/>
  <c r="AL115"/>
  <c r="I115"/>
  <c r="G115"/>
  <c r="AA115"/>
  <c r="Y115"/>
  <c r="BM115"/>
  <c r="BK115"/>
  <c r="T117"/>
  <c r="R117"/>
  <c r="BA117"/>
  <c r="AY117"/>
  <c r="BS118"/>
  <c r="BR118" s="1"/>
  <c r="BT118" s="1"/>
  <c r="AP118"/>
  <c r="AN118"/>
  <c r="T119"/>
  <c r="R119"/>
  <c r="BA119"/>
  <c r="AY119"/>
  <c r="AL121"/>
  <c r="I121"/>
  <c r="G121"/>
  <c r="AA121"/>
  <c r="Y121"/>
  <c r="BM121"/>
  <c r="BK121"/>
  <c r="AL122"/>
  <c r="I122"/>
  <c r="G122"/>
  <c r="AA122"/>
  <c r="Y122"/>
  <c r="BM122"/>
  <c r="BK122"/>
  <c r="T124"/>
  <c r="R124"/>
  <c r="BA124"/>
  <c r="AY124"/>
  <c r="AL126"/>
  <c r="I126"/>
  <c r="G126"/>
  <c r="AA126"/>
  <c r="Y126"/>
  <c r="BM126"/>
  <c r="BK126"/>
  <c r="AL128"/>
  <c r="I128"/>
  <c r="G128"/>
  <c r="AA128"/>
  <c r="Y128"/>
  <c r="BM128"/>
  <c r="BK128"/>
  <c r="T130"/>
  <c r="R130"/>
  <c r="BA130"/>
  <c r="AY130"/>
  <c r="AL132"/>
  <c r="I132"/>
  <c r="G132"/>
  <c r="AA132"/>
  <c r="Y132"/>
  <c r="BM132"/>
  <c r="BK132"/>
  <c r="AL134"/>
  <c r="I134"/>
  <c r="G134"/>
  <c r="AA134"/>
  <c r="Y134"/>
  <c r="BM134"/>
  <c r="BK134"/>
  <c r="BV139"/>
  <c r="AK139"/>
  <c r="BV140"/>
  <c r="AK140"/>
  <c r="AM140" s="1"/>
  <c r="BV141"/>
  <c r="BU141" s="1"/>
  <c r="AK141"/>
  <c r="AL106"/>
  <c r="BS106"/>
  <c r="BR106" s="1"/>
  <c r="BT106" s="1"/>
  <c r="AL108"/>
  <c r="BS108"/>
  <c r="BR108" s="1"/>
  <c r="BT108" s="1"/>
  <c r="AL111"/>
  <c r="BS111"/>
  <c r="BR111" s="1"/>
  <c r="BT111" s="1"/>
  <c r="AL113"/>
  <c r="BS113"/>
  <c r="BR113" s="1"/>
  <c r="BT113" s="1"/>
  <c r="AL117"/>
  <c r="BS117"/>
  <c r="BR117" s="1"/>
  <c r="BT117" s="1"/>
  <c r="AL119"/>
  <c r="BS119"/>
  <c r="BR119" s="1"/>
  <c r="AL124"/>
  <c r="BS124"/>
  <c r="BR124" s="1"/>
  <c r="AL130"/>
  <c r="BS130"/>
  <c r="BR130" s="1"/>
  <c r="BS102"/>
  <c r="BR102" s="1"/>
  <c r="BT102" s="1"/>
  <c r="AP102"/>
  <c r="T103"/>
  <c r="R103"/>
  <c r="BA103"/>
  <c r="AY103"/>
  <c r="BS104"/>
  <c r="BR104" s="1"/>
  <c r="BT104" s="1"/>
  <c r="AP104"/>
  <c r="AN104"/>
  <c r="T105"/>
  <c r="R105"/>
  <c r="BA105"/>
  <c r="AY105"/>
  <c r="T107"/>
  <c r="R107"/>
  <c r="BA107"/>
  <c r="AY107"/>
  <c r="AL109"/>
  <c r="I109"/>
  <c r="G109"/>
  <c r="AA109"/>
  <c r="Y109"/>
  <c r="BM109"/>
  <c r="BK109"/>
  <c r="AL110"/>
  <c r="I110"/>
  <c r="G110"/>
  <c r="AA110"/>
  <c r="Y110"/>
  <c r="BM110"/>
  <c r="BK110"/>
  <c r="AL112"/>
  <c r="I112"/>
  <c r="G112"/>
  <c r="AA112"/>
  <c r="Y112"/>
  <c r="BM112"/>
  <c r="BK112"/>
  <c r="T114"/>
  <c r="R114"/>
  <c r="BA114"/>
  <c r="AY114"/>
  <c r="BS115"/>
  <c r="BR115" s="1"/>
  <c r="BT115" s="1"/>
  <c r="AP115"/>
  <c r="AN115"/>
  <c r="T116"/>
  <c r="R116"/>
  <c r="BA116"/>
  <c r="AY116"/>
  <c r="AL118"/>
  <c r="I118"/>
  <c r="G118"/>
  <c r="AA118"/>
  <c r="Y118"/>
  <c r="BM118"/>
  <c r="BK118"/>
  <c r="T120"/>
  <c r="R120"/>
  <c r="BA120"/>
  <c r="AY120"/>
  <c r="BS121"/>
  <c r="BR121" s="1"/>
  <c r="BT121" s="1"/>
  <c r="AP121"/>
  <c r="AN121"/>
  <c r="BS122"/>
  <c r="BR122" s="1"/>
  <c r="BT122" s="1"/>
  <c r="AP122"/>
  <c r="AN122"/>
  <c r="T123"/>
  <c r="R123"/>
  <c r="BA123"/>
  <c r="AY123"/>
  <c r="T125"/>
  <c r="R125"/>
  <c r="BA125"/>
  <c r="AY125"/>
  <c r="BS126"/>
  <c r="BR126" s="1"/>
  <c r="BT126" s="1"/>
  <c r="AP126"/>
  <c r="AN126"/>
  <c r="T127"/>
  <c r="R127"/>
  <c r="BA127"/>
  <c r="AY127"/>
  <c r="BS128"/>
  <c r="BR128" s="1"/>
  <c r="BT128" s="1"/>
  <c r="AP128"/>
  <c r="AN128"/>
  <c r="T129"/>
  <c r="R129"/>
  <c r="BA129"/>
  <c r="AY129"/>
  <c r="T131"/>
  <c r="R131"/>
  <c r="BA131"/>
  <c r="AY131"/>
  <c r="BS132"/>
  <c r="BR132" s="1"/>
  <c r="BT132" s="1"/>
  <c r="AP132"/>
  <c r="AN132"/>
  <c r="T133"/>
  <c r="R133"/>
  <c r="BA133"/>
  <c r="AY133"/>
  <c r="BS134"/>
  <c r="BR134" s="1"/>
  <c r="BT134" s="1"/>
  <c r="AP134"/>
  <c r="AN134"/>
  <c r="BV135"/>
  <c r="AK135"/>
  <c r="AM135" s="1"/>
  <c r="BV136"/>
  <c r="AK136"/>
  <c r="BV137"/>
  <c r="AK137"/>
  <c r="BV138"/>
  <c r="BU138" s="1"/>
  <c r="AK138"/>
  <c r="BV142"/>
  <c r="AK142"/>
  <c r="AM142" s="1"/>
  <c r="AK143"/>
  <c r="AM143" s="1"/>
  <c r="AL103"/>
  <c r="BS103"/>
  <c r="BR103" s="1"/>
  <c r="BT103" s="1"/>
  <c r="AL105"/>
  <c r="BS105"/>
  <c r="BR105" s="1"/>
  <c r="AL107"/>
  <c r="BS107"/>
  <c r="BR107" s="1"/>
  <c r="BT107" s="1"/>
  <c r="AL114"/>
  <c r="BS114"/>
  <c r="BR114" s="1"/>
  <c r="BT114" s="1"/>
  <c r="AL116"/>
  <c r="BS116"/>
  <c r="BR116" s="1"/>
  <c r="BT116" s="1"/>
  <c r="AF118"/>
  <c r="AL120"/>
  <c r="BS120"/>
  <c r="BR120" s="1"/>
  <c r="BT120" s="1"/>
  <c r="AL123"/>
  <c r="BS123"/>
  <c r="BR123" s="1"/>
  <c r="BT123" s="1"/>
  <c r="AL125"/>
  <c r="BS125"/>
  <c r="BR125" s="1"/>
  <c r="BT125" s="1"/>
  <c r="AL127"/>
  <c r="BS127"/>
  <c r="BR127" s="1"/>
  <c r="BT127" s="1"/>
  <c r="AL129"/>
  <c r="BS129"/>
  <c r="BR129" s="1"/>
  <c r="BT129" s="1"/>
  <c r="AL131"/>
  <c r="BS131"/>
  <c r="BR131" s="1"/>
  <c r="BT131" s="1"/>
  <c r="AL133"/>
  <c r="BS133"/>
  <c r="BR133" s="1"/>
  <c r="BT133" s="1"/>
  <c r="BA143"/>
  <c r="AY143"/>
  <c r="T145"/>
  <c r="R145"/>
  <c r="BA145"/>
  <c r="AY145"/>
  <c r="BS146"/>
  <c r="BR146" s="1"/>
  <c r="AP146"/>
  <c r="AN146"/>
  <c r="BS147"/>
  <c r="BR147" s="1"/>
  <c r="BT147" s="1"/>
  <c r="AP147"/>
  <c r="AN147"/>
  <c r="T148"/>
  <c r="R148"/>
  <c r="BA148"/>
  <c r="AY148"/>
  <c r="T150"/>
  <c r="R150"/>
  <c r="BA150"/>
  <c r="AY150"/>
  <c r="BS151"/>
  <c r="BR151" s="1"/>
  <c r="BT151" s="1"/>
  <c r="AP151"/>
  <c r="AN151"/>
  <c r="T152"/>
  <c r="R152"/>
  <c r="BA152"/>
  <c r="AY152"/>
  <c r="BS153"/>
  <c r="BR153" s="1"/>
  <c r="BT153" s="1"/>
  <c r="AP153"/>
  <c r="AN153"/>
  <c r="T154"/>
  <c r="R154"/>
  <c r="BA154"/>
  <c r="AY154"/>
  <c r="AL156"/>
  <c r="AK156" s="1"/>
  <c r="AM156" s="1"/>
  <c r="I156"/>
  <c r="G156"/>
  <c r="AA156"/>
  <c r="Y156"/>
  <c r="BM156"/>
  <c r="BK156"/>
  <c r="AL158"/>
  <c r="I158"/>
  <c r="G158"/>
  <c r="AA158"/>
  <c r="Y158"/>
  <c r="BM158"/>
  <c r="BK158"/>
  <c r="T160"/>
  <c r="R160"/>
  <c r="BA160"/>
  <c r="AY160"/>
  <c r="BS161"/>
  <c r="BR161" s="1"/>
  <c r="BT161" s="1"/>
  <c r="AP161"/>
  <c r="AN161"/>
  <c r="R135"/>
  <c r="T135"/>
  <c r="AY135"/>
  <c r="BA135"/>
  <c r="G136"/>
  <c r="I136"/>
  <c r="Y136"/>
  <c r="AN136"/>
  <c r="AP136"/>
  <c r="BK136"/>
  <c r="R137"/>
  <c r="T137"/>
  <c r="AY137"/>
  <c r="BA137"/>
  <c r="G138"/>
  <c r="I138"/>
  <c r="Y138"/>
  <c r="AN138"/>
  <c r="AP138"/>
  <c r="BT138" s="1"/>
  <c r="BK138"/>
  <c r="G139"/>
  <c r="I139"/>
  <c r="Y139"/>
  <c r="AN139"/>
  <c r="AP139"/>
  <c r="BK139"/>
  <c r="R140"/>
  <c r="T140"/>
  <c r="AY140"/>
  <c r="BA140"/>
  <c r="G141"/>
  <c r="I141"/>
  <c r="Y141"/>
  <c r="AN141"/>
  <c r="AP141"/>
  <c r="BT141" s="1"/>
  <c r="BK141"/>
  <c r="G142"/>
  <c r="I142"/>
  <c r="Y142"/>
  <c r="AN142"/>
  <c r="AP142"/>
  <c r="BK142"/>
  <c r="R143"/>
  <c r="BS143"/>
  <c r="BR143" s="1"/>
  <c r="BT143" s="1"/>
  <c r="AL145"/>
  <c r="BS145"/>
  <c r="BR145" s="1"/>
  <c r="BT145" s="1"/>
  <c r="AL148"/>
  <c r="BS148"/>
  <c r="BR148" s="1"/>
  <c r="BT148" s="1"/>
  <c r="AL150"/>
  <c r="BS150"/>
  <c r="BR150" s="1"/>
  <c r="BT150" s="1"/>
  <c r="AL152"/>
  <c r="BS152"/>
  <c r="BR152" s="1"/>
  <c r="BT152" s="1"/>
  <c r="AL154"/>
  <c r="BS154"/>
  <c r="BR154" s="1"/>
  <c r="BT154" s="1"/>
  <c r="AL160"/>
  <c r="BS160"/>
  <c r="BR160" s="1"/>
  <c r="BT160" s="1"/>
  <c r="T144"/>
  <c r="R144"/>
  <c r="BA144"/>
  <c r="AY144"/>
  <c r="AL146"/>
  <c r="I146"/>
  <c r="G146"/>
  <c r="AA146"/>
  <c r="Y146"/>
  <c r="BM146"/>
  <c r="BK146"/>
  <c r="AL147"/>
  <c r="I147"/>
  <c r="G147"/>
  <c r="AA147"/>
  <c r="Y147"/>
  <c r="BM147"/>
  <c r="BK147"/>
  <c r="T149"/>
  <c r="R149"/>
  <c r="BA149"/>
  <c r="AY149"/>
  <c r="AL151"/>
  <c r="I151"/>
  <c r="G151"/>
  <c r="AA151"/>
  <c r="Y151"/>
  <c r="BM151"/>
  <c r="BK151"/>
  <c r="AL153"/>
  <c r="I153"/>
  <c r="G153"/>
  <c r="AA153"/>
  <c r="Y153"/>
  <c r="BM153"/>
  <c r="BK153"/>
  <c r="T155"/>
  <c r="R155"/>
  <c r="BA155"/>
  <c r="AY155"/>
  <c r="BS156"/>
  <c r="BR156" s="1"/>
  <c r="AP156"/>
  <c r="AN156"/>
  <c r="T157"/>
  <c r="R157"/>
  <c r="BA157"/>
  <c r="AY157"/>
  <c r="BS158"/>
  <c r="BR158" s="1"/>
  <c r="BT158" s="1"/>
  <c r="AP158"/>
  <c r="AN158"/>
  <c r="T159"/>
  <c r="R159"/>
  <c r="BA159"/>
  <c r="AY159"/>
  <c r="AL161"/>
  <c r="I161"/>
  <c r="G161"/>
  <c r="AA161"/>
  <c r="Y161"/>
  <c r="BV162"/>
  <c r="AK162"/>
  <c r="AM162" s="1"/>
  <c r="BV163"/>
  <c r="AK163"/>
  <c r="AM163" s="1"/>
  <c r="BV164"/>
  <c r="AK164"/>
  <c r="AM164" s="1"/>
  <c r="BV165"/>
  <c r="AK165"/>
  <c r="AM165" s="1"/>
  <c r="AL144"/>
  <c r="BS144"/>
  <c r="BR144" s="1"/>
  <c r="BT144" s="1"/>
  <c r="AL149"/>
  <c r="BS149"/>
  <c r="BR149" s="1"/>
  <c r="BT149" s="1"/>
  <c r="AL155"/>
  <c r="BS155"/>
  <c r="BR155" s="1"/>
  <c r="BT155" s="1"/>
  <c r="AL157"/>
  <c r="BS157"/>
  <c r="BR157" s="1"/>
  <c r="BT157" s="1"/>
  <c r="AL159"/>
  <c r="BS159"/>
  <c r="BR159" s="1"/>
  <c r="BT159" s="1"/>
  <c r="BK161"/>
  <c r="R162"/>
  <c r="T162"/>
  <c r="AY162"/>
  <c r="BA162"/>
  <c r="BT162" s="1"/>
  <c r="G163"/>
  <c r="I163"/>
  <c r="Y163"/>
  <c r="AN163"/>
  <c r="AP163"/>
  <c r="BK163"/>
  <c r="R164"/>
  <c r="T164"/>
  <c r="AY164"/>
  <c r="BA164"/>
  <c r="G165"/>
  <c r="I165"/>
  <c r="Y165"/>
  <c r="AN165"/>
  <c r="AP165"/>
  <c r="BK165"/>
  <c r="BT156" l="1"/>
  <c r="BT130"/>
  <c r="BT124"/>
  <c r="BT119"/>
  <c r="BT105"/>
  <c r="BT93"/>
  <c r="BT64"/>
  <c r="BT55"/>
  <c r="BV27"/>
  <c r="BW27" s="1"/>
  <c r="BV159"/>
  <c r="BU159" s="1"/>
  <c r="AK159"/>
  <c r="AM159" s="1"/>
  <c r="BV157"/>
  <c r="AK157"/>
  <c r="AM157" s="1"/>
  <c r="BV155"/>
  <c r="AK155"/>
  <c r="AM155" s="1"/>
  <c r="BV149"/>
  <c r="BU149" s="1"/>
  <c r="AK149"/>
  <c r="AM149" s="1"/>
  <c r="BV144"/>
  <c r="BU144" s="1"/>
  <c r="AK144"/>
  <c r="AM144" s="1"/>
  <c r="BW165"/>
  <c r="BU165"/>
  <c r="BW164"/>
  <c r="BU164"/>
  <c r="BW163"/>
  <c r="BU163"/>
  <c r="BW162"/>
  <c r="BU162"/>
  <c r="BV153"/>
  <c r="AK153"/>
  <c r="AM153" s="1"/>
  <c r="BV147"/>
  <c r="AK147"/>
  <c r="AM147" s="1"/>
  <c r="BV116"/>
  <c r="BU116" s="1"/>
  <c r="AK116"/>
  <c r="AM116" s="1"/>
  <c r="BV114"/>
  <c r="AK114"/>
  <c r="AM114" s="1"/>
  <c r="BV107"/>
  <c r="BU107" s="1"/>
  <c r="AK107"/>
  <c r="AM107" s="1"/>
  <c r="BV105"/>
  <c r="BU105" s="1"/>
  <c r="AK105"/>
  <c r="AM105" s="1"/>
  <c r="BV103"/>
  <c r="AK103"/>
  <c r="AM103" s="1"/>
  <c r="BW142"/>
  <c r="BU142"/>
  <c r="BW137"/>
  <c r="BU137"/>
  <c r="BW136"/>
  <c r="BU136"/>
  <c r="BW135"/>
  <c r="BU135"/>
  <c r="BV110"/>
  <c r="AK110"/>
  <c r="AM110" s="1"/>
  <c r="BV134"/>
  <c r="AK134"/>
  <c r="AM134" s="1"/>
  <c r="BV128"/>
  <c r="AK128"/>
  <c r="AM128" s="1"/>
  <c r="BV122"/>
  <c r="AK122"/>
  <c r="AM122" s="1"/>
  <c r="BV101"/>
  <c r="AK101"/>
  <c r="AM101" s="1"/>
  <c r="BV98"/>
  <c r="BU98" s="1"/>
  <c r="AK98"/>
  <c r="AM98" s="1"/>
  <c r="BV94"/>
  <c r="AK94"/>
  <c r="AM94" s="1"/>
  <c r="BV91"/>
  <c r="AK91"/>
  <c r="AM91" s="1"/>
  <c r="BV67"/>
  <c r="BU67" s="1"/>
  <c r="AK67"/>
  <c r="AM67" s="1"/>
  <c r="BV65"/>
  <c r="AK65"/>
  <c r="AM65" s="1"/>
  <c r="BV50"/>
  <c r="BU50" s="1"/>
  <c r="AK50"/>
  <c r="AM50" s="1"/>
  <c r="BV48"/>
  <c r="AK48"/>
  <c r="AM48" s="1"/>
  <c r="BV25"/>
  <c r="BU25" s="1"/>
  <c r="AK25"/>
  <c r="AM25" s="1"/>
  <c r="BV11"/>
  <c r="BU11" s="1"/>
  <c r="AK11"/>
  <c r="AM11" s="1"/>
  <c r="BV87"/>
  <c r="BU87" s="1"/>
  <c r="AK87"/>
  <c r="AM87" s="1"/>
  <c r="BV69"/>
  <c r="AK69"/>
  <c r="AM69" s="1"/>
  <c r="BV63"/>
  <c r="AK63"/>
  <c r="AM63" s="1"/>
  <c r="BV54"/>
  <c r="AK54"/>
  <c r="AM54" s="1"/>
  <c r="BV86"/>
  <c r="AK86"/>
  <c r="AM86" s="1"/>
  <c r="BV84"/>
  <c r="AK84"/>
  <c r="AM84" s="1"/>
  <c r="BV70"/>
  <c r="BU70" s="1"/>
  <c r="AK70"/>
  <c r="AM70" s="1"/>
  <c r="BV68"/>
  <c r="AK68"/>
  <c r="AM68" s="1"/>
  <c r="BV64"/>
  <c r="BU64" s="1"/>
  <c r="AK64"/>
  <c r="AM64" s="1"/>
  <c r="BV61"/>
  <c r="AK61"/>
  <c r="AM61" s="1"/>
  <c r="BV55"/>
  <c r="BU55" s="1"/>
  <c r="AK55"/>
  <c r="AM55" s="1"/>
  <c r="BV53"/>
  <c r="AK53"/>
  <c r="AM53" s="1"/>
  <c r="BV51"/>
  <c r="AK51"/>
  <c r="AM51" s="1"/>
  <c r="BV47"/>
  <c r="AK47"/>
  <c r="AM47" s="1"/>
  <c r="BV45"/>
  <c r="AK45"/>
  <c r="AM45" s="1"/>
  <c r="BV42"/>
  <c r="AK42"/>
  <c r="AM42" s="1"/>
  <c r="BV40"/>
  <c r="AK40"/>
  <c r="AM40" s="1"/>
  <c r="BV39"/>
  <c r="BU39" s="1"/>
  <c r="AK39"/>
  <c r="AM39" s="1"/>
  <c r="BV37"/>
  <c r="AK37"/>
  <c r="AM37" s="1"/>
  <c r="BV35"/>
  <c r="AK35"/>
  <c r="AM35" s="1"/>
  <c r="BV33"/>
  <c r="AK33"/>
  <c r="AM33" s="1"/>
  <c r="BV31"/>
  <c r="AK31"/>
  <c r="AM31" s="1"/>
  <c r="BV29"/>
  <c r="AK29"/>
  <c r="AM29" s="1"/>
  <c r="BV28"/>
  <c r="BU28" s="1"/>
  <c r="AK28"/>
  <c r="AM28" s="1"/>
  <c r="BV23"/>
  <c r="AK23"/>
  <c r="AM23" s="1"/>
  <c r="BV12"/>
  <c r="AK12"/>
  <c r="AM12" s="1"/>
  <c r="BV80"/>
  <c r="AK80"/>
  <c r="AM80" s="1"/>
  <c r="BV76"/>
  <c r="AK76"/>
  <c r="AM76" s="1"/>
  <c r="BV72"/>
  <c r="AK72"/>
  <c r="AM72" s="1"/>
  <c r="BV66"/>
  <c r="AK66"/>
  <c r="AM66" s="1"/>
  <c r="BV57"/>
  <c r="AK57"/>
  <c r="AM57" s="1"/>
  <c r="BU46"/>
  <c r="BU44"/>
  <c r="BW38"/>
  <c r="BU38"/>
  <c r="BW36"/>
  <c r="BU36"/>
  <c r="BW34"/>
  <c r="BU34"/>
  <c r="BW32"/>
  <c r="BU32"/>
  <c r="BW30"/>
  <c r="BU30"/>
  <c r="BW22"/>
  <c r="BU22"/>
  <c r="BW20"/>
  <c r="BU20"/>
  <c r="BU41"/>
  <c r="BU27"/>
  <c r="BW17"/>
  <c r="BU17"/>
  <c r="BW13"/>
  <c r="BU13"/>
  <c r="BT146"/>
  <c r="BV143"/>
  <c r="BU143" s="1"/>
  <c r="AM141"/>
  <c r="AM139"/>
  <c r="BT98"/>
  <c r="BT62"/>
  <c r="AM8"/>
  <c r="AM9"/>
  <c r="BV161"/>
  <c r="AK161"/>
  <c r="AM161" s="1"/>
  <c r="BV151"/>
  <c r="AK151"/>
  <c r="AM151" s="1"/>
  <c r="BV146"/>
  <c r="BU146" s="1"/>
  <c r="AK146"/>
  <c r="AM146" s="1"/>
  <c r="BV160"/>
  <c r="AK160"/>
  <c r="AM160" s="1"/>
  <c r="BV154"/>
  <c r="AK154"/>
  <c r="AM154" s="1"/>
  <c r="BV152"/>
  <c r="AK152"/>
  <c r="AM152" s="1"/>
  <c r="BV150"/>
  <c r="AK150"/>
  <c r="AM150" s="1"/>
  <c r="BV148"/>
  <c r="BU148" s="1"/>
  <c r="AK148"/>
  <c r="AM148" s="1"/>
  <c r="BV145"/>
  <c r="AK145"/>
  <c r="AM145" s="1"/>
  <c r="BV158"/>
  <c r="AK158"/>
  <c r="AM158" s="1"/>
  <c r="BV133"/>
  <c r="AK133"/>
  <c r="AM133" s="1"/>
  <c r="BV131"/>
  <c r="AK131"/>
  <c r="AM131" s="1"/>
  <c r="BV129"/>
  <c r="BU129" s="1"/>
  <c r="AK129"/>
  <c r="AM129" s="1"/>
  <c r="BV127"/>
  <c r="AK127"/>
  <c r="AM127" s="1"/>
  <c r="BV125"/>
  <c r="AK125"/>
  <c r="AM125" s="1"/>
  <c r="BV123"/>
  <c r="BU123" s="1"/>
  <c r="AK123"/>
  <c r="AM123" s="1"/>
  <c r="BV120"/>
  <c r="AK120"/>
  <c r="AM120" s="1"/>
  <c r="BV118"/>
  <c r="AK118"/>
  <c r="AM118" s="1"/>
  <c r="BV112"/>
  <c r="AK112"/>
  <c r="AM112" s="1"/>
  <c r="BV109"/>
  <c r="BU109" s="1"/>
  <c r="AK109"/>
  <c r="AM109" s="1"/>
  <c r="BV130"/>
  <c r="BU130" s="1"/>
  <c r="AK130"/>
  <c r="AM130" s="1"/>
  <c r="BV124"/>
  <c r="BU124" s="1"/>
  <c r="AK124"/>
  <c r="AM124" s="1"/>
  <c r="BV119"/>
  <c r="BU119" s="1"/>
  <c r="AK119"/>
  <c r="AM119" s="1"/>
  <c r="BV117"/>
  <c r="AK117"/>
  <c r="AM117" s="1"/>
  <c r="BV113"/>
  <c r="BU113" s="1"/>
  <c r="AK113"/>
  <c r="AM113" s="1"/>
  <c r="BV111"/>
  <c r="AK111"/>
  <c r="AM111" s="1"/>
  <c r="BV108"/>
  <c r="AK108"/>
  <c r="AM108" s="1"/>
  <c r="BV106"/>
  <c r="BU106" s="1"/>
  <c r="AK106"/>
  <c r="AM106" s="1"/>
  <c r="BW140"/>
  <c r="BU140"/>
  <c r="BW139"/>
  <c r="BU139"/>
  <c r="BV132"/>
  <c r="AK132"/>
  <c r="AM132" s="1"/>
  <c r="BV126"/>
  <c r="AK126"/>
  <c r="AM126" s="1"/>
  <c r="BV121"/>
  <c r="BU121" s="1"/>
  <c r="AK121"/>
  <c r="AM121" s="1"/>
  <c r="BV115"/>
  <c r="AK115"/>
  <c r="AM115" s="1"/>
  <c r="BV102"/>
  <c r="AK102"/>
  <c r="AM102" s="1"/>
  <c r="BV100"/>
  <c r="AK100"/>
  <c r="AM100" s="1"/>
  <c r="BV97"/>
  <c r="AK97"/>
  <c r="AM97" s="1"/>
  <c r="BV95"/>
  <c r="AK95"/>
  <c r="AM95" s="1"/>
  <c r="BV92"/>
  <c r="AK92"/>
  <c r="AM92" s="1"/>
  <c r="BV90"/>
  <c r="AK90"/>
  <c r="AM90" s="1"/>
  <c r="BV104"/>
  <c r="AK104"/>
  <c r="AM104" s="1"/>
  <c r="BV99"/>
  <c r="AK99"/>
  <c r="AM99" s="1"/>
  <c r="BV96"/>
  <c r="AK96"/>
  <c r="AM96" s="1"/>
  <c r="BV93"/>
  <c r="BU93" s="1"/>
  <c r="AK93"/>
  <c r="AM93" s="1"/>
  <c r="BV89"/>
  <c r="AK89"/>
  <c r="AM89" s="1"/>
  <c r="BV83"/>
  <c r="BU83" s="1"/>
  <c r="AK83"/>
  <c r="AM83" s="1"/>
  <c r="BV81"/>
  <c r="AK81"/>
  <c r="AM81" s="1"/>
  <c r="BV79"/>
  <c r="AK79"/>
  <c r="AM79" s="1"/>
  <c r="BV77"/>
  <c r="AK77"/>
  <c r="AM77" s="1"/>
  <c r="BV75"/>
  <c r="AK75"/>
  <c r="AM75" s="1"/>
  <c r="BV73"/>
  <c r="AK73"/>
  <c r="AM73" s="1"/>
  <c r="BV71"/>
  <c r="AK71"/>
  <c r="AM71" s="1"/>
  <c r="BV60"/>
  <c r="BU60" s="1"/>
  <c r="AK60"/>
  <c r="AM60" s="1"/>
  <c r="BV58"/>
  <c r="AK58"/>
  <c r="AM58" s="1"/>
  <c r="BV56"/>
  <c r="AK56"/>
  <c r="AM56" s="1"/>
  <c r="BV26"/>
  <c r="AK26"/>
  <c r="AM26" s="1"/>
  <c r="BV19"/>
  <c r="AK19"/>
  <c r="AM19" s="1"/>
  <c r="BV14"/>
  <c r="AK14"/>
  <c r="AM14" s="1"/>
  <c r="BV88"/>
  <c r="AK88"/>
  <c r="AM88" s="1"/>
  <c r="BV85"/>
  <c r="AK85"/>
  <c r="AM85" s="1"/>
  <c r="BV62"/>
  <c r="BU62" s="1"/>
  <c r="AK62"/>
  <c r="AM62" s="1"/>
  <c r="BV52"/>
  <c r="AK52"/>
  <c r="AM52" s="1"/>
  <c r="BV21"/>
  <c r="AK21"/>
  <c r="AM21" s="1"/>
  <c r="BV18"/>
  <c r="BU18" s="1"/>
  <c r="AK18"/>
  <c r="AM18" s="1"/>
  <c r="BV82"/>
  <c r="AK82"/>
  <c r="AM82" s="1"/>
  <c r="BV78"/>
  <c r="AK78"/>
  <c r="AM78" s="1"/>
  <c r="BV74"/>
  <c r="AK74"/>
  <c r="AM74" s="1"/>
  <c r="BV59"/>
  <c r="AK59"/>
  <c r="AM59" s="1"/>
  <c r="BV49"/>
  <c r="AK49"/>
  <c r="AM49" s="1"/>
  <c r="BW24"/>
  <c r="BU24"/>
  <c r="BW10"/>
  <c r="BU10"/>
  <c r="AM138"/>
  <c r="AM137"/>
  <c r="AM136"/>
  <c r="BT110"/>
  <c r="BT87"/>
  <c r="AM22"/>
  <c r="AM16"/>
  <c r="AM43"/>
  <c r="BU154" l="1"/>
  <c r="BW154"/>
  <c r="BU49"/>
  <c r="BU59"/>
  <c r="BW74"/>
  <c r="BU74"/>
  <c r="BW78"/>
  <c r="BU78"/>
  <c r="BW82"/>
  <c r="BU82"/>
  <c r="BW21"/>
  <c r="BU21"/>
  <c r="BU52"/>
  <c r="BW85"/>
  <c r="BU85"/>
  <c r="BW88"/>
  <c r="BU88"/>
  <c r="BW14"/>
  <c r="BU14"/>
  <c r="BW19"/>
  <c r="BU19"/>
  <c r="BW26"/>
  <c r="BU26"/>
  <c r="BU56"/>
  <c r="BU58"/>
  <c r="BW71"/>
  <c r="BU71"/>
  <c r="BW73"/>
  <c r="BU73"/>
  <c r="BW75"/>
  <c r="BU75"/>
  <c r="BW77"/>
  <c r="BU77"/>
  <c r="BW79"/>
  <c r="BU79"/>
  <c r="BW81"/>
  <c r="BU81"/>
  <c r="BW89"/>
  <c r="BU89"/>
  <c r="BW96"/>
  <c r="BU96"/>
  <c r="BW99"/>
  <c r="BU99"/>
  <c r="BW104"/>
  <c r="BU104"/>
  <c r="BW90"/>
  <c r="BU90"/>
  <c r="BW92"/>
  <c r="BU92"/>
  <c r="BW95"/>
  <c r="BU95"/>
  <c r="BW97"/>
  <c r="BU97"/>
  <c r="BW100"/>
  <c r="BU100"/>
  <c r="BW102"/>
  <c r="BU102"/>
  <c r="BW115"/>
  <c r="BU115"/>
  <c r="BW126"/>
  <c r="BU126"/>
  <c r="BW132"/>
  <c r="BU132"/>
  <c r="BU108"/>
  <c r="BW108"/>
  <c r="BU111"/>
  <c r="BW111"/>
  <c r="BU117"/>
  <c r="BW117"/>
  <c r="BW112"/>
  <c r="BU112"/>
  <c r="BW118"/>
  <c r="BU118"/>
  <c r="BW120"/>
  <c r="BU120"/>
  <c r="BW125"/>
  <c r="BU125"/>
  <c r="BW127"/>
  <c r="BU127"/>
  <c r="BW131"/>
  <c r="BU131"/>
  <c r="BW133"/>
  <c r="BU133"/>
  <c r="BW158"/>
  <c r="BU158"/>
  <c r="BU145"/>
  <c r="BW145"/>
  <c r="BU150"/>
  <c r="BW150"/>
  <c r="BU152"/>
  <c r="BW152"/>
  <c r="BU160"/>
  <c r="BW160"/>
  <c r="BW151"/>
  <c r="BU151"/>
  <c r="BW161"/>
  <c r="BU161"/>
  <c r="BU57"/>
  <c r="BW66"/>
  <c r="BU66"/>
  <c r="BW72"/>
  <c r="BU72"/>
  <c r="BW76"/>
  <c r="BU76"/>
  <c r="BW80"/>
  <c r="BU80"/>
  <c r="BW12"/>
  <c r="BU12"/>
  <c r="BW23"/>
  <c r="BU23"/>
  <c r="BW29"/>
  <c r="BU29"/>
  <c r="BW31"/>
  <c r="BU31"/>
  <c r="BW33"/>
  <c r="BU33"/>
  <c r="BW35"/>
  <c r="BU35"/>
  <c r="BW37"/>
  <c r="BU37"/>
  <c r="BU40"/>
  <c r="BU42"/>
  <c r="BU45"/>
  <c r="BU47"/>
  <c r="BU51"/>
  <c r="BU53"/>
  <c r="BU61"/>
  <c r="BW61"/>
  <c r="BU68"/>
  <c r="BW68"/>
  <c r="BU84"/>
  <c r="BW84"/>
  <c r="BU86"/>
  <c r="BW86"/>
  <c r="BU54"/>
  <c r="BW63"/>
  <c r="BU63"/>
  <c r="BW69"/>
  <c r="BU69"/>
  <c r="BU48"/>
  <c r="BW65"/>
  <c r="BU65"/>
  <c r="BW91"/>
  <c r="BU91"/>
  <c r="BW94"/>
  <c r="BU94"/>
  <c r="BW101"/>
  <c r="BU101"/>
  <c r="BW122"/>
  <c r="BU122"/>
  <c r="BW128"/>
  <c r="BU128"/>
  <c r="BW134"/>
  <c r="BU134"/>
  <c r="BW110"/>
  <c r="BU110"/>
  <c r="BW103"/>
  <c r="BU103"/>
  <c r="BW114"/>
  <c r="BU114"/>
  <c r="BW147"/>
  <c r="BU147"/>
  <c r="BW153"/>
  <c r="BU153"/>
  <c r="BW155"/>
  <c r="BU155"/>
  <c r="BW157"/>
  <c r="BU157"/>
</calcChain>
</file>

<file path=xl/sharedStrings.xml><?xml version="1.0" encoding="utf-8"?>
<sst xmlns="http://schemas.openxmlformats.org/spreadsheetml/2006/main" count="923" uniqueCount="695">
  <si>
    <t>UNIVERSITE ABDERRAHMANE MIRA DE BEJAIA</t>
  </si>
  <si>
    <t>FACULTE DES SCIENCES HUMAINES ET SOCIALES</t>
  </si>
  <si>
    <t>DEPARTEMENT DES SCIENCES SOCIALES</t>
  </si>
  <si>
    <t xml:space="preserve">                                                                                                </t>
  </si>
  <si>
    <t xml:space="preserve">  </t>
  </si>
  <si>
    <t xml:space="preserve"> PROCES VERBAL DE DELIBERATION </t>
  </si>
  <si>
    <r>
      <rPr>
        <b/>
        <sz val="11"/>
        <color indexed="53"/>
        <rFont val="Arial"/>
        <family val="2"/>
      </rPr>
      <t>3 ème</t>
    </r>
    <r>
      <rPr>
        <b/>
        <sz val="11"/>
        <rFont val="Arial"/>
        <family val="2"/>
      </rPr>
      <t xml:space="preserve"> Année LMD</t>
    </r>
  </si>
  <si>
    <t>Session 02</t>
  </si>
  <si>
    <r>
      <t>Option : Sciences Sociales -</t>
    </r>
    <r>
      <rPr>
        <b/>
        <sz val="11"/>
        <color indexed="53"/>
        <rFont val="Arial"/>
        <family val="2"/>
      </rPr>
      <t xml:space="preserve"> Psychologie Clinique</t>
    </r>
  </si>
  <si>
    <t>Année Universitaire 2017 / 2018</t>
  </si>
  <si>
    <t>N°</t>
  </si>
  <si>
    <t>Mat</t>
  </si>
  <si>
    <t>Nom</t>
  </si>
  <si>
    <t>Prénom</t>
  </si>
  <si>
    <t>Date naiss</t>
  </si>
  <si>
    <t>Lieu naiss</t>
  </si>
  <si>
    <t>UEF5</t>
  </si>
  <si>
    <t>Crédits F5</t>
  </si>
  <si>
    <t>Psy. E.A</t>
  </si>
  <si>
    <t>Crédits Psy. E.A</t>
  </si>
  <si>
    <t>Troub. P.C.A</t>
  </si>
  <si>
    <t>Crédits Troub. P.C.A</t>
  </si>
  <si>
    <t>Troub. Comp</t>
  </si>
  <si>
    <t>Crédits Troub. Comp</t>
  </si>
  <si>
    <t>Troub. S.M.I</t>
  </si>
  <si>
    <t>Crédits Troub. S.M.I</t>
  </si>
  <si>
    <t>UEM5</t>
  </si>
  <si>
    <t>Crédits M5</t>
  </si>
  <si>
    <t>Meth. C.E.C</t>
  </si>
  <si>
    <t>Crédits Meth. C.E.C</t>
  </si>
  <si>
    <t>Test. P</t>
  </si>
  <si>
    <t>Crédits Test. P</t>
  </si>
  <si>
    <t>UED5</t>
  </si>
  <si>
    <t>Crédits D5</t>
  </si>
  <si>
    <t>Psychos.</t>
  </si>
  <si>
    <t>Crédits Psychos.</t>
  </si>
  <si>
    <t>UET5</t>
  </si>
  <si>
    <t>Crédits UET5</t>
  </si>
  <si>
    <t>Déonto.</t>
  </si>
  <si>
    <t>Crédits Déonto.</t>
  </si>
  <si>
    <t>Lang. E  1</t>
  </si>
  <si>
    <t>Crédits Lang. E  1</t>
  </si>
  <si>
    <t>MOY S1</t>
  </si>
  <si>
    <t>Crédit S1</t>
  </si>
  <si>
    <t>UEF6</t>
  </si>
  <si>
    <t>Crédits F6</t>
  </si>
  <si>
    <t>Thérap. C.C</t>
  </si>
  <si>
    <t>Crédits Thérap. C.C</t>
  </si>
  <si>
    <t>Psycho. Psy</t>
  </si>
  <si>
    <t>Crédits Psycho. Psy</t>
  </si>
  <si>
    <t>Thérap. Sys</t>
  </si>
  <si>
    <t>Crédits Thérap. Sys</t>
  </si>
  <si>
    <t>Thérap. Hum</t>
  </si>
  <si>
    <t>Crédits Thérap. Hum</t>
  </si>
  <si>
    <t>UEM6</t>
  </si>
  <si>
    <t>Crédits M6</t>
  </si>
  <si>
    <t>Stage</t>
  </si>
  <si>
    <t>Crédits Stage</t>
  </si>
  <si>
    <t>Mémoire</t>
  </si>
  <si>
    <t>Crédits Mémoire</t>
  </si>
  <si>
    <t>UED6</t>
  </si>
  <si>
    <t>Crédits D6</t>
  </si>
  <si>
    <t>Pharma.</t>
  </si>
  <si>
    <t>Crédits Pharma.</t>
  </si>
  <si>
    <t>UET 6</t>
  </si>
  <si>
    <t>Crédits UET 6</t>
  </si>
  <si>
    <t>Drogues. S</t>
  </si>
  <si>
    <t>Crédits Drogues. S</t>
  </si>
  <si>
    <t>Lang. E  2</t>
  </si>
  <si>
    <t>Crédits Lang. E  2</t>
  </si>
  <si>
    <t>MOY S2</t>
  </si>
  <si>
    <t>Crédit S2</t>
  </si>
  <si>
    <t>MOY G</t>
  </si>
  <si>
    <t>Résultat Automatique</t>
  </si>
  <si>
    <t>session</t>
  </si>
  <si>
    <t>1533002228</t>
  </si>
  <si>
    <t>ADJABI</t>
  </si>
  <si>
    <t>Alia</t>
  </si>
  <si>
    <t>11/06/1997</t>
  </si>
  <si>
    <t>Béjaia</t>
  </si>
  <si>
    <t xml:space="preserve">Abandon </t>
  </si>
  <si>
    <t>1333001646</t>
  </si>
  <si>
    <t>ADJILIA</t>
  </si>
  <si>
    <t>Salma</t>
  </si>
  <si>
    <t>10/03/1991</t>
  </si>
  <si>
    <t>1533006172</t>
  </si>
  <si>
    <t>ADOUR</t>
  </si>
  <si>
    <t>Lylia</t>
  </si>
  <si>
    <t>16/11/1995</t>
  </si>
  <si>
    <t>Sidi Aich</t>
  </si>
  <si>
    <t>1333006937</t>
  </si>
  <si>
    <t>ADRAR</t>
  </si>
  <si>
    <t>Lynda</t>
  </si>
  <si>
    <t>04/07/1994</t>
  </si>
  <si>
    <t>Aokas</t>
  </si>
  <si>
    <t>Ajourné</t>
  </si>
  <si>
    <t>1533020646</t>
  </si>
  <si>
    <t>AGUEMATE</t>
  </si>
  <si>
    <t>Nadjette</t>
  </si>
  <si>
    <t>13/08/1980</t>
  </si>
  <si>
    <t>1533002354</t>
  </si>
  <si>
    <t>AHFIR</t>
  </si>
  <si>
    <t>Rima</t>
  </si>
  <si>
    <t>24/07/1997</t>
  </si>
  <si>
    <t>1533006211</t>
  </si>
  <si>
    <t>AID</t>
  </si>
  <si>
    <t>Mounia</t>
  </si>
  <si>
    <t>19/07/1994</t>
  </si>
  <si>
    <t>Akbou</t>
  </si>
  <si>
    <t>1533006260</t>
  </si>
  <si>
    <t>AINENNAS</t>
  </si>
  <si>
    <t>Nabila</t>
  </si>
  <si>
    <t>09/05/1992</t>
  </si>
  <si>
    <t>1533016788</t>
  </si>
  <si>
    <t>AKKOUCHE</t>
  </si>
  <si>
    <t>Noureddine</t>
  </si>
  <si>
    <t>21/08/1993</t>
  </si>
  <si>
    <t>1533013282</t>
  </si>
  <si>
    <t>ALALOUT</t>
  </si>
  <si>
    <t>Katia</t>
  </si>
  <si>
    <t>04/08/1998</t>
  </si>
  <si>
    <t>1533010718</t>
  </si>
  <si>
    <t>ALIM</t>
  </si>
  <si>
    <t>Nacer eddine</t>
  </si>
  <si>
    <t>19/07/1996</t>
  </si>
  <si>
    <t>Ait Smail</t>
  </si>
  <si>
    <t>1533002072</t>
  </si>
  <si>
    <t>AOUCHICHE</t>
  </si>
  <si>
    <t>Lyria</t>
  </si>
  <si>
    <t>21/08/1996</t>
  </si>
  <si>
    <t>1533000408</t>
  </si>
  <si>
    <t>AOUDIA</t>
  </si>
  <si>
    <t>Nawel</t>
  </si>
  <si>
    <t>05/12/1995</t>
  </si>
  <si>
    <t>Maniaa</t>
  </si>
  <si>
    <t>1533000261</t>
  </si>
  <si>
    <t>ARAB</t>
  </si>
  <si>
    <t>Lydia</t>
  </si>
  <si>
    <t>25/07/1994</t>
  </si>
  <si>
    <t>1533016600</t>
  </si>
  <si>
    <t>AT SAID</t>
  </si>
  <si>
    <t>Sarah</t>
  </si>
  <si>
    <t>16/01/1996</t>
  </si>
  <si>
    <t>Tazmalt</t>
  </si>
  <si>
    <t>1533020149</t>
  </si>
  <si>
    <t>Sabrina</t>
  </si>
  <si>
    <t>02/06/1990</t>
  </si>
  <si>
    <t>1433000353</t>
  </si>
  <si>
    <t>ATTAF</t>
  </si>
  <si>
    <t>Tinhinane</t>
  </si>
  <si>
    <t>26/06/1994</t>
  </si>
  <si>
    <t>1533016707</t>
  </si>
  <si>
    <t>AZIEZ</t>
  </si>
  <si>
    <t>Samir</t>
  </si>
  <si>
    <t>11/04/1993</t>
  </si>
  <si>
    <t>1533002251</t>
  </si>
  <si>
    <t>AZZOUG</t>
  </si>
  <si>
    <t>Kakou</t>
  </si>
  <si>
    <t>13/06/1998</t>
  </si>
  <si>
    <t>Beni Chebana</t>
  </si>
  <si>
    <t>1533016727</t>
  </si>
  <si>
    <t>BACHA</t>
  </si>
  <si>
    <t>Soraya</t>
  </si>
  <si>
    <t>11/01/1996</t>
  </si>
  <si>
    <t>1533015950</t>
  </si>
  <si>
    <t>BALIT</t>
  </si>
  <si>
    <t>Mohand said</t>
  </si>
  <si>
    <t>18/07/1994</t>
  </si>
  <si>
    <t>Amalou</t>
  </si>
  <si>
    <t>1533020600</t>
  </si>
  <si>
    <t>BARA</t>
  </si>
  <si>
    <t>Malika</t>
  </si>
  <si>
    <t>29/12/1980</t>
  </si>
  <si>
    <t>Amizour</t>
  </si>
  <si>
    <t>1533016841</t>
  </si>
  <si>
    <t>BECHROUNE</t>
  </si>
  <si>
    <t>Fouzia</t>
  </si>
  <si>
    <t>27/12/1995</t>
  </si>
  <si>
    <t>1533022700</t>
  </si>
  <si>
    <t>BELAGGOUN</t>
  </si>
  <si>
    <t>Chakib</t>
  </si>
  <si>
    <t>06/01/1990</t>
  </si>
  <si>
    <t>Arris</t>
  </si>
  <si>
    <t>1533016844</t>
  </si>
  <si>
    <t>BENAMARA</t>
  </si>
  <si>
    <t>17/10/1995</t>
  </si>
  <si>
    <t>1536020392</t>
  </si>
  <si>
    <t>BENCHALLAL</t>
  </si>
  <si>
    <t>Samira</t>
  </si>
  <si>
    <t>22/04/1970</t>
  </si>
  <si>
    <t>1433015269</t>
  </si>
  <si>
    <t>BENCHEIKH</t>
  </si>
  <si>
    <t>Karima</t>
  </si>
  <si>
    <t>25/11/1995</t>
  </si>
  <si>
    <t>Tamokra</t>
  </si>
  <si>
    <t>1533001583</t>
  </si>
  <si>
    <t>BENCHERIF</t>
  </si>
  <si>
    <t>Fayçal</t>
  </si>
  <si>
    <t>20/06/1997</t>
  </si>
  <si>
    <t>1433002092</t>
  </si>
  <si>
    <t>BENKHANOUCHE</t>
  </si>
  <si>
    <t>Adel</t>
  </si>
  <si>
    <t>24/06/1992</t>
  </si>
  <si>
    <t>El Kseur</t>
  </si>
  <si>
    <t>1533000366</t>
  </si>
  <si>
    <t>BENSADI</t>
  </si>
  <si>
    <t>Lyna</t>
  </si>
  <si>
    <t>19/02/1997</t>
  </si>
  <si>
    <t>1531022773</t>
  </si>
  <si>
    <t>BENYOUB</t>
  </si>
  <si>
    <t>16/10/1995</t>
  </si>
  <si>
    <t>Sidi aich</t>
  </si>
  <si>
    <t>123015710</t>
  </si>
  <si>
    <t>BERKANE</t>
  </si>
  <si>
    <t>30/06/1991</t>
  </si>
  <si>
    <t>1533004563</t>
  </si>
  <si>
    <t>BORDJAH</t>
  </si>
  <si>
    <t>Hafida</t>
  </si>
  <si>
    <t>17/05/1997</t>
  </si>
  <si>
    <t>Feraoune</t>
  </si>
  <si>
    <t>1533008358</t>
  </si>
  <si>
    <t>BOUAICHE</t>
  </si>
  <si>
    <t>Nadjete</t>
  </si>
  <si>
    <t>12/01/1997</t>
  </si>
  <si>
    <t>Barbacha</t>
  </si>
  <si>
    <t>1533018161</t>
  </si>
  <si>
    <t>BOUAZA</t>
  </si>
  <si>
    <t>Amel</t>
  </si>
  <si>
    <t>10/07/1997</t>
  </si>
  <si>
    <t>1333006889</t>
  </si>
  <si>
    <t>BOUDIB</t>
  </si>
  <si>
    <t>Amira</t>
  </si>
  <si>
    <t>19/06/1993</t>
  </si>
  <si>
    <t>Aderaan</t>
  </si>
  <si>
    <t>1533010693</t>
  </si>
  <si>
    <t>BOUDJIT</t>
  </si>
  <si>
    <t>22/04/1998</t>
  </si>
  <si>
    <t>1333000498</t>
  </si>
  <si>
    <t>BOUFARIK</t>
  </si>
  <si>
    <t>03/08/1994</t>
  </si>
  <si>
    <t>1555555003</t>
  </si>
  <si>
    <t>CHALAL</t>
  </si>
  <si>
    <t>05/11/1997</t>
  </si>
  <si>
    <t>Kouba</t>
  </si>
  <si>
    <t>1533000382</t>
  </si>
  <si>
    <t>BOUKHAOUA</t>
  </si>
  <si>
    <t>Amina</t>
  </si>
  <si>
    <t>22/05/1997</t>
  </si>
  <si>
    <t>Suisse</t>
  </si>
  <si>
    <t>1533016716</t>
  </si>
  <si>
    <t>BOUKHATA</t>
  </si>
  <si>
    <t>Chabha</t>
  </si>
  <si>
    <t>27/01/1996</t>
  </si>
  <si>
    <t>1433015206</t>
  </si>
  <si>
    <t>BOUKIR</t>
  </si>
  <si>
    <t>Cilia</t>
  </si>
  <si>
    <t>05/08/1994</t>
  </si>
  <si>
    <t>1433007817</t>
  </si>
  <si>
    <t>BOULKOUANE</t>
  </si>
  <si>
    <t>Hassina</t>
  </si>
  <si>
    <t>03/07/1991</t>
  </si>
  <si>
    <t>1433014778</t>
  </si>
  <si>
    <t>BOUMEDJAOUD</t>
  </si>
  <si>
    <t>Thiziri</t>
  </si>
  <si>
    <t>31/07/1994</t>
  </si>
  <si>
    <t>1533005980</t>
  </si>
  <si>
    <t>BOUMRAOU</t>
  </si>
  <si>
    <t>08/03/1996</t>
  </si>
  <si>
    <t>1533008311</t>
  </si>
  <si>
    <t>BOUNIF</t>
  </si>
  <si>
    <t>Haoua</t>
  </si>
  <si>
    <t>21/06/1994</t>
  </si>
  <si>
    <t>1533001924</t>
  </si>
  <si>
    <t>BOUYAHMED</t>
  </si>
  <si>
    <t>Nadjet</t>
  </si>
  <si>
    <t>06/12/1997</t>
  </si>
  <si>
    <t>1433004994</t>
  </si>
  <si>
    <t>BOUYAKOUB</t>
  </si>
  <si>
    <t>Hanane</t>
  </si>
  <si>
    <t>22/04/1993</t>
  </si>
  <si>
    <t>1533014200</t>
  </si>
  <si>
    <t>BOUZARARI</t>
  </si>
  <si>
    <t>15/03/1996</t>
  </si>
  <si>
    <t>Chemini</t>
  </si>
  <si>
    <t>1533008686</t>
  </si>
  <si>
    <t>CHABANE</t>
  </si>
  <si>
    <t>Assia</t>
  </si>
  <si>
    <t>10/05/1992</t>
  </si>
  <si>
    <t>1533007543</t>
  </si>
  <si>
    <t>CHAOUCH</t>
  </si>
  <si>
    <t>03/08/1997</t>
  </si>
  <si>
    <t>1333015508</t>
  </si>
  <si>
    <t>CHAOURAR</t>
  </si>
  <si>
    <t>Zouina</t>
  </si>
  <si>
    <t>24/01/1993</t>
  </si>
  <si>
    <t>113003164</t>
  </si>
  <si>
    <t>GUECHTOUM</t>
  </si>
  <si>
    <t>Ali</t>
  </si>
  <si>
    <t>02/01/1990</t>
  </si>
  <si>
    <t>1533008840</t>
  </si>
  <si>
    <t>DELAL</t>
  </si>
  <si>
    <t>01/10/1993</t>
  </si>
  <si>
    <t>1433001378</t>
  </si>
  <si>
    <t>DJAHNINE</t>
  </si>
  <si>
    <t>11/06/1995</t>
  </si>
  <si>
    <t>Rouiba</t>
  </si>
  <si>
    <t>1533002413</t>
  </si>
  <si>
    <t>DJAMA</t>
  </si>
  <si>
    <t>Widad</t>
  </si>
  <si>
    <t>09/09/1997</t>
  </si>
  <si>
    <t>1333005669</t>
  </si>
  <si>
    <t>FELFOUL</t>
  </si>
  <si>
    <t>31/01/1992</t>
  </si>
  <si>
    <t>1533001844</t>
  </si>
  <si>
    <t>FERROUDJ</t>
  </si>
  <si>
    <t>Farid</t>
  </si>
  <si>
    <t>08/08/1995</t>
  </si>
  <si>
    <t>1533000199</t>
  </si>
  <si>
    <t>GOUIRI</t>
  </si>
  <si>
    <t>Narymane</t>
  </si>
  <si>
    <t>02/12/1996</t>
  </si>
  <si>
    <t>1433015494</t>
  </si>
  <si>
    <t>GOURIR</t>
  </si>
  <si>
    <t>Ndjima</t>
  </si>
  <si>
    <t>28/03/1993</t>
  </si>
  <si>
    <t>1533001573</t>
  </si>
  <si>
    <t>GUEDJALI</t>
  </si>
  <si>
    <t>Fella</t>
  </si>
  <si>
    <t>10/12/1995</t>
  </si>
  <si>
    <t>1433015533</t>
  </si>
  <si>
    <t>GUETTAF</t>
  </si>
  <si>
    <t>Belaid</t>
  </si>
  <si>
    <t>07/04/1995</t>
  </si>
  <si>
    <t>1333014349</t>
  </si>
  <si>
    <t>HABTICHE</t>
  </si>
  <si>
    <t>Narimen</t>
  </si>
  <si>
    <t>18/11/1992</t>
  </si>
  <si>
    <t>Arziew</t>
  </si>
  <si>
    <t>1533016461</t>
  </si>
  <si>
    <t>HADDAD</t>
  </si>
  <si>
    <t>16/12/1994</t>
  </si>
  <si>
    <t>1533016787</t>
  </si>
  <si>
    <t>Naouel</t>
  </si>
  <si>
    <t>12/07/1995</t>
  </si>
  <si>
    <t>1533014825</t>
  </si>
  <si>
    <t>HADDOUCHE</t>
  </si>
  <si>
    <t>Aldjia</t>
  </si>
  <si>
    <t>14/12/1995</t>
  </si>
  <si>
    <t>Seddouk</t>
  </si>
  <si>
    <t>1533014688</t>
  </si>
  <si>
    <t>HADJI</t>
  </si>
  <si>
    <t>Naima litissia</t>
  </si>
  <si>
    <t>08/11/1997</t>
  </si>
  <si>
    <t>M'Chedallah</t>
  </si>
  <si>
    <t>1533031604</t>
  </si>
  <si>
    <t>HAFFAD</t>
  </si>
  <si>
    <t>Kamelia</t>
  </si>
  <si>
    <t>29/04/1994</t>
  </si>
  <si>
    <t>Chorfa</t>
  </si>
  <si>
    <t>1533009090</t>
  </si>
  <si>
    <t>HALOUANE</t>
  </si>
  <si>
    <t>Nacera</t>
  </si>
  <si>
    <t>06/06/1997</t>
  </si>
  <si>
    <t>1533000377</t>
  </si>
  <si>
    <t>HAMADA</t>
  </si>
  <si>
    <t>Yamina</t>
  </si>
  <si>
    <t>04/05/1994</t>
  </si>
  <si>
    <t>1433005094</t>
  </si>
  <si>
    <t>HAMANI</t>
  </si>
  <si>
    <t>Yasmina</t>
  </si>
  <si>
    <t>15/05/1994</t>
  </si>
  <si>
    <t>1533018071</t>
  </si>
  <si>
    <t>HAMIDI</t>
  </si>
  <si>
    <t>Thin-hinane</t>
  </si>
  <si>
    <t>09/10/1993</t>
  </si>
  <si>
    <t>1533016762</t>
  </si>
  <si>
    <t>HAMIMI</t>
  </si>
  <si>
    <t>Linda</t>
  </si>
  <si>
    <t>22/06/1997</t>
  </si>
  <si>
    <t>1533002211</t>
  </si>
  <si>
    <t>HAMITRI</t>
  </si>
  <si>
    <t>Sabah</t>
  </si>
  <si>
    <t>30/03/1997</t>
  </si>
  <si>
    <t>1533007519</t>
  </si>
  <si>
    <t>HAMMACHI</t>
  </si>
  <si>
    <t>12/06/1995</t>
  </si>
  <si>
    <t>1533002353</t>
  </si>
  <si>
    <t>HAMOUM</t>
  </si>
  <si>
    <t>Ryma</t>
  </si>
  <si>
    <t>04/01/1995</t>
  </si>
  <si>
    <t>1533000404</t>
  </si>
  <si>
    <t>BELBACHIR</t>
  </si>
  <si>
    <t>28/06/1996</t>
  </si>
  <si>
    <t>M'sila</t>
  </si>
  <si>
    <t>1533001736</t>
  </si>
  <si>
    <t>BOUABIDA</t>
  </si>
  <si>
    <t>03/10/1995</t>
  </si>
  <si>
    <t>1533001953</t>
  </si>
  <si>
    <t>LAMRI</t>
  </si>
  <si>
    <t>Yasmine</t>
  </si>
  <si>
    <t>28/07/1997</t>
  </si>
  <si>
    <t>141287</t>
  </si>
  <si>
    <t>HAMSATOU</t>
  </si>
  <si>
    <t>Iro Abdou Salay</t>
  </si>
  <si>
    <t>12/12/1994</t>
  </si>
  <si>
    <t>Niamey</t>
  </si>
  <si>
    <t>1533016614</t>
  </si>
  <si>
    <t>HARZOUNE</t>
  </si>
  <si>
    <t>Farida</t>
  </si>
  <si>
    <t>28/10/1996</t>
  </si>
  <si>
    <t>1535040818</t>
  </si>
  <si>
    <t>HELLAL</t>
  </si>
  <si>
    <t>Nour el houda</t>
  </si>
  <si>
    <t>19/03/1997</t>
  </si>
  <si>
    <t>Tamanrasset</t>
  </si>
  <si>
    <t>1533016341</t>
  </si>
  <si>
    <t>IBALIDEN</t>
  </si>
  <si>
    <t>Hakima</t>
  </si>
  <si>
    <t>10/04/1997</t>
  </si>
  <si>
    <t>1533016597</t>
  </si>
  <si>
    <t>Cylia</t>
  </si>
  <si>
    <t>02/02/1997</t>
  </si>
  <si>
    <t>1333008655</t>
  </si>
  <si>
    <t>IDIR</t>
  </si>
  <si>
    <t>Walid</t>
  </si>
  <si>
    <t>12/10/1994</t>
  </si>
  <si>
    <t>Darguina</t>
  </si>
  <si>
    <t>1533014206</t>
  </si>
  <si>
    <t>Raouf</t>
  </si>
  <si>
    <t>14/09/1993</t>
  </si>
  <si>
    <t>1533016321</t>
  </si>
  <si>
    <t>ILLILTEN</t>
  </si>
  <si>
    <t>Baya</t>
  </si>
  <si>
    <t>27/12/1994</t>
  </si>
  <si>
    <t>1533002235</t>
  </si>
  <si>
    <t>KANDI</t>
  </si>
  <si>
    <t>Fatima</t>
  </si>
  <si>
    <t>Oued Ghir</t>
  </si>
  <si>
    <t>1533000236</t>
  </si>
  <si>
    <t>KARA</t>
  </si>
  <si>
    <t>Chanez</t>
  </si>
  <si>
    <t>11/08/1996</t>
  </si>
  <si>
    <t>1533013167</t>
  </si>
  <si>
    <t>KESSAI</t>
  </si>
  <si>
    <t>Zahra</t>
  </si>
  <si>
    <t>29/05/1995</t>
  </si>
  <si>
    <t>1533002029</t>
  </si>
  <si>
    <t>KHALDI</t>
  </si>
  <si>
    <t>Sid ali</t>
  </si>
  <si>
    <t>14/03/1996</t>
  </si>
  <si>
    <t>1433009723</t>
  </si>
  <si>
    <t>KHELLAF</t>
  </si>
  <si>
    <t>03/12/1994</t>
  </si>
  <si>
    <t>1333003623</t>
  </si>
  <si>
    <t>KHELOUFI</t>
  </si>
  <si>
    <t>Narimane</t>
  </si>
  <si>
    <t>24/01/1992</t>
  </si>
  <si>
    <t>El kseur</t>
  </si>
  <si>
    <t>1533001909</t>
  </si>
  <si>
    <t>KHEMOUDJ</t>
  </si>
  <si>
    <t>Melissa meriam</t>
  </si>
  <si>
    <t>24/09/1997</t>
  </si>
  <si>
    <t>Rais Hamidou</t>
  </si>
  <si>
    <t>1533000205</t>
  </si>
  <si>
    <t>KHERAZ</t>
  </si>
  <si>
    <t>1533000269</t>
  </si>
  <si>
    <t>KHERFALLAH</t>
  </si>
  <si>
    <t>Massissilia</t>
  </si>
  <si>
    <t>27/06/1995</t>
  </si>
  <si>
    <t>1533000192</t>
  </si>
  <si>
    <t>KOUBACHE</t>
  </si>
  <si>
    <t>18/01/1996</t>
  </si>
  <si>
    <t>1533014222</t>
  </si>
  <si>
    <t>LASSOUAG</t>
  </si>
  <si>
    <t>Samy</t>
  </si>
  <si>
    <t>31/12/1997</t>
  </si>
  <si>
    <t>1433007312</t>
  </si>
  <si>
    <t>MAAFRI</t>
  </si>
  <si>
    <t>25/04/1993</t>
  </si>
  <si>
    <t>Bouandas</t>
  </si>
  <si>
    <t>123000022</t>
  </si>
  <si>
    <t>MADI</t>
  </si>
  <si>
    <t>Tiziri</t>
  </si>
  <si>
    <t>21/09/1991</t>
  </si>
  <si>
    <t>Bejaia</t>
  </si>
  <si>
    <t>1433015624</t>
  </si>
  <si>
    <t>MADJOUBI</t>
  </si>
  <si>
    <t>Lyes</t>
  </si>
  <si>
    <t>05/01/1992</t>
  </si>
  <si>
    <t>1333011024</t>
  </si>
  <si>
    <t>MALEK</t>
  </si>
  <si>
    <t>Wissam</t>
  </si>
  <si>
    <t>14/07/1992</t>
  </si>
  <si>
    <t>1533020132</t>
  </si>
  <si>
    <t>MAOUCHE</t>
  </si>
  <si>
    <t>18/02/1994</t>
  </si>
  <si>
    <t>1533000073</t>
  </si>
  <si>
    <t>MEBARKI</t>
  </si>
  <si>
    <t>22/07/1996</t>
  </si>
  <si>
    <t>1533000037</t>
  </si>
  <si>
    <t>Sofiane</t>
  </si>
  <si>
    <t>26/03/1994</t>
  </si>
  <si>
    <t>1533000409</t>
  </si>
  <si>
    <t>28/03/1996</t>
  </si>
  <si>
    <t>1533001282</t>
  </si>
  <si>
    <t>Meriem</t>
  </si>
  <si>
    <t>06/12/1996</t>
  </si>
  <si>
    <t>1533008305</t>
  </si>
  <si>
    <t>MECHKEK</t>
  </si>
  <si>
    <t>03/03/1995</t>
  </si>
  <si>
    <t>1533015991</t>
  </si>
  <si>
    <t>MEDJKANE</t>
  </si>
  <si>
    <t>Melissa</t>
  </si>
  <si>
    <t>01/08/1995</t>
  </si>
  <si>
    <t>Ouzellaguene</t>
  </si>
  <si>
    <t>1333017508</t>
  </si>
  <si>
    <t>MEDDOUR</t>
  </si>
  <si>
    <t>08/08/1987</t>
  </si>
  <si>
    <t>Feraoun</t>
  </si>
  <si>
    <t>1533014717</t>
  </si>
  <si>
    <t>MEHADJRI</t>
  </si>
  <si>
    <t>Dalila</t>
  </si>
  <si>
    <t>27/03/1996</t>
  </si>
  <si>
    <t>1533001650</t>
  </si>
  <si>
    <t>MEHNI</t>
  </si>
  <si>
    <t>14/01/1997</t>
  </si>
  <si>
    <t>1533014747</t>
  </si>
  <si>
    <t>MENKHERFIS</t>
  </si>
  <si>
    <t>10/11/1995</t>
  </si>
  <si>
    <t>1533013129</t>
  </si>
  <si>
    <t>MEZIANI</t>
  </si>
  <si>
    <t>Narimene</t>
  </si>
  <si>
    <t>16/11/1994</t>
  </si>
  <si>
    <t>1533002062</t>
  </si>
  <si>
    <t>MOHAMMADI</t>
  </si>
  <si>
    <t>Kahina</t>
  </si>
  <si>
    <t>17/11/1993</t>
  </si>
  <si>
    <t>1333004354</t>
  </si>
  <si>
    <t>MOKRANI</t>
  </si>
  <si>
    <t>Zahia</t>
  </si>
  <si>
    <t>06/02/1990</t>
  </si>
  <si>
    <t>1433009913</t>
  </si>
  <si>
    <t>MOSLI</t>
  </si>
  <si>
    <t>Roza</t>
  </si>
  <si>
    <t>01/07/1995</t>
  </si>
  <si>
    <t>1533006078</t>
  </si>
  <si>
    <t>MOUSSAOUI</t>
  </si>
  <si>
    <t>Sonia</t>
  </si>
  <si>
    <t>29/05/1996</t>
  </si>
  <si>
    <t>123003543</t>
  </si>
  <si>
    <t>OUARET</t>
  </si>
  <si>
    <t>21/09/1989</t>
  </si>
  <si>
    <t>1533000318</t>
  </si>
  <si>
    <t>22/07/1995</t>
  </si>
  <si>
    <t>1433005019</t>
  </si>
  <si>
    <t xml:space="preserve">OUARIROU </t>
  </si>
  <si>
    <t>Siham</t>
  </si>
  <si>
    <t>17/06/1992</t>
  </si>
  <si>
    <t>1333001461</t>
  </si>
  <si>
    <t>OUATAH</t>
  </si>
  <si>
    <t>Kamel</t>
  </si>
  <si>
    <t>03/09/1994</t>
  </si>
  <si>
    <t>1333013995</t>
  </si>
  <si>
    <t>OUAZIB</t>
  </si>
  <si>
    <t>27/08/1993</t>
  </si>
  <si>
    <t>1533013305</t>
  </si>
  <si>
    <t>OUBRAHAM</t>
  </si>
  <si>
    <t>13/10/1997</t>
  </si>
  <si>
    <t>1533018848</t>
  </si>
  <si>
    <t>OUKACI</t>
  </si>
  <si>
    <t>17/09/1996</t>
  </si>
  <si>
    <t>1433014682</t>
  </si>
  <si>
    <t>OUMEDJKANE</t>
  </si>
  <si>
    <t>Fatma</t>
  </si>
  <si>
    <t>02/01/1992</t>
  </si>
  <si>
    <t>1433000300</t>
  </si>
  <si>
    <t>OUZEBIHA</t>
  </si>
  <si>
    <t>Souhila</t>
  </si>
  <si>
    <t>09/02/1994</t>
  </si>
  <si>
    <t>1433001762</t>
  </si>
  <si>
    <t>RAHMANI</t>
  </si>
  <si>
    <t xml:space="preserve">Katiba </t>
  </si>
  <si>
    <t>02/12/1992</t>
  </si>
  <si>
    <t>Kendira</t>
  </si>
  <si>
    <t>1433008337</t>
  </si>
  <si>
    <t>Wafa</t>
  </si>
  <si>
    <t>27/11/1994</t>
  </si>
  <si>
    <t>1433001505</t>
  </si>
  <si>
    <t>RAMDANI</t>
  </si>
  <si>
    <t>Zohra</t>
  </si>
  <si>
    <t>04/01/1994</t>
  </si>
  <si>
    <t>Ait Tizi</t>
  </si>
  <si>
    <t>1533009991</t>
  </si>
  <si>
    <t>SAADANE</t>
  </si>
  <si>
    <t>21/10/1994</t>
  </si>
  <si>
    <t>Souk El Tenine</t>
  </si>
  <si>
    <t>1433001776</t>
  </si>
  <si>
    <t>SAIDANI</t>
  </si>
  <si>
    <t>05/10/1992</t>
  </si>
  <si>
    <t>1533013306</t>
  </si>
  <si>
    <t>SAADI</t>
  </si>
  <si>
    <t>03/03/1998</t>
  </si>
  <si>
    <t>1333011060</t>
  </si>
  <si>
    <t>SAHLI</t>
  </si>
  <si>
    <t>17/12/1994</t>
  </si>
  <si>
    <t>CA</t>
  </si>
  <si>
    <t>1533013378</t>
  </si>
  <si>
    <t>SAIGHI</t>
  </si>
  <si>
    <t>11/01/1997</t>
  </si>
  <si>
    <t>1533001482</t>
  </si>
  <si>
    <t>SALMI</t>
  </si>
  <si>
    <t>01/01/1995</t>
  </si>
  <si>
    <t>1333001918</t>
  </si>
  <si>
    <t>SAOULI</t>
  </si>
  <si>
    <t>30/12/1992</t>
  </si>
  <si>
    <t>1533002368</t>
  </si>
  <si>
    <t>SMILI</t>
  </si>
  <si>
    <t>Celia</t>
  </si>
  <si>
    <t>28/09/1994</t>
  </si>
  <si>
    <t>1333000172</t>
  </si>
  <si>
    <t>TAFOUK</t>
  </si>
  <si>
    <t>Nadine</t>
  </si>
  <si>
    <t>31/08/1993</t>
  </si>
  <si>
    <t>1533001882</t>
  </si>
  <si>
    <t>TAGREDJ</t>
  </si>
  <si>
    <t>05/05/1997</t>
  </si>
  <si>
    <t>1533001869</t>
  </si>
  <si>
    <t>TAGUELMIMT</t>
  </si>
  <si>
    <t>Lamine</t>
  </si>
  <si>
    <t>17/10/1992</t>
  </si>
  <si>
    <t>1333005192</t>
  </si>
  <si>
    <t>TAIB</t>
  </si>
  <si>
    <t>16/05/1992</t>
  </si>
  <si>
    <t>Taourirt ighil</t>
  </si>
  <si>
    <t>1533013318</t>
  </si>
  <si>
    <t>TAIRI</t>
  </si>
  <si>
    <t>Tassadit</t>
  </si>
  <si>
    <t>15/04/1995</t>
  </si>
  <si>
    <t>1533014881</t>
  </si>
  <si>
    <t>TALAOUANOU</t>
  </si>
  <si>
    <t>Bahia</t>
  </si>
  <si>
    <t>25/08/1995</t>
  </si>
  <si>
    <t>1433007951</t>
  </si>
  <si>
    <t>TALBI</t>
  </si>
  <si>
    <t>Wahiba</t>
  </si>
  <si>
    <t>17/10/1991</t>
  </si>
  <si>
    <t>1433003994</t>
  </si>
  <si>
    <t>TIAB</t>
  </si>
  <si>
    <t>Fairouz</t>
  </si>
  <si>
    <t>31/01/1994</t>
  </si>
  <si>
    <t>1433007821</t>
  </si>
  <si>
    <t>TIGHZERT</t>
  </si>
  <si>
    <t>Halima</t>
  </si>
  <si>
    <t>08/09/1991</t>
  </si>
  <si>
    <t>1533001756</t>
  </si>
  <si>
    <t>YAHI</t>
  </si>
  <si>
    <t>30/11/1995</t>
  </si>
  <si>
    <t>1333003596</t>
  </si>
  <si>
    <t>ZAIDI</t>
  </si>
  <si>
    <t>06/03/1991</t>
  </si>
  <si>
    <t>123010780</t>
  </si>
  <si>
    <t>ZAKANE</t>
  </si>
  <si>
    <t>18/02/1992</t>
  </si>
  <si>
    <t>Sidi-aich</t>
  </si>
  <si>
    <t>1533002065</t>
  </si>
  <si>
    <t>ZEBLAH</t>
  </si>
  <si>
    <t>Lamia</t>
  </si>
  <si>
    <t>04/02/1996</t>
  </si>
  <si>
    <t>1533001710</t>
  </si>
  <si>
    <t>ZEGAGH</t>
  </si>
  <si>
    <t>18/12/1994</t>
  </si>
  <si>
    <t>1533016835</t>
  </si>
  <si>
    <t>ZEGGAGH</t>
  </si>
  <si>
    <t>Akila</t>
  </si>
  <si>
    <t>16/05/1994</t>
  </si>
  <si>
    <t>1533001827</t>
  </si>
  <si>
    <t>ZEGHNOUN</t>
  </si>
  <si>
    <t>01/10/1997</t>
  </si>
  <si>
    <t>1533013326</t>
  </si>
  <si>
    <t>ZEGHOUANI</t>
  </si>
  <si>
    <t>Radia</t>
  </si>
  <si>
    <t>1333012550</t>
  </si>
  <si>
    <t>ZEMMOURA</t>
  </si>
  <si>
    <t>Imen</t>
  </si>
  <si>
    <t>Bouhamza</t>
  </si>
  <si>
    <t>1333002766</t>
  </si>
  <si>
    <t>ZIANI</t>
  </si>
  <si>
    <t>Aida wissam</t>
  </si>
  <si>
    <t>28/05/1994</t>
  </si>
  <si>
    <t>1533004962</t>
  </si>
  <si>
    <t>MANSOURI</t>
  </si>
  <si>
    <t>21/06/1995</t>
  </si>
  <si>
    <t>Exclu</t>
  </si>
  <si>
    <t>Exclu(Abandon)</t>
  </si>
  <si>
    <t>Exclu(R.P)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</si>
</sst>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8"/>
      <name val="Eras Demi ITC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16"/>
      <name val="Eras Demi ITC"/>
      <family val="2"/>
    </font>
    <font>
      <sz val="12"/>
      <color rgb="FF080000"/>
      <name val="Calibri"/>
      <family val="2"/>
      <scheme val="minor"/>
    </font>
    <font>
      <sz val="11"/>
      <color rgb="FF08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1DE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B3FF"/>
        <bgColor indexed="64"/>
      </patternFill>
    </fill>
    <fill>
      <patternFill patternType="solid">
        <fgColor rgb="FF99FF7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Border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textRotation="90"/>
    </xf>
    <xf numFmtId="0" fontId="0" fillId="2" borderId="0" xfId="0" applyFill="1" applyBorder="1" applyAlignment="1">
      <alignment horizontal="right"/>
    </xf>
    <xf numFmtId="0" fontId="2" fillId="3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5" borderId="1" xfId="0" applyFont="1" applyFill="1" applyBorder="1" applyAlignment="1">
      <alignment horizontal="center" textRotation="90"/>
    </xf>
    <xf numFmtId="0" fontId="0" fillId="5" borderId="0" xfId="0" applyFill="1" applyBorder="1" applyAlignment="1">
      <alignment horizontal="center"/>
    </xf>
    <xf numFmtId="0" fontId="2" fillId="6" borderId="1" xfId="0" applyFont="1" applyFill="1" applyBorder="1" applyAlignment="1">
      <alignment horizontal="center" textRotation="90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2" fillId="7" borderId="1" xfId="0" applyFont="1" applyFill="1" applyBorder="1" applyAlignment="1">
      <alignment horizontal="center" textRotation="90"/>
    </xf>
    <xf numFmtId="0" fontId="0" fillId="7" borderId="0" xfId="0" applyFill="1" applyBorder="1"/>
    <xf numFmtId="0" fontId="2" fillId="8" borderId="1" xfId="0" applyFont="1" applyFill="1" applyBorder="1" applyAlignment="1">
      <alignment horizontal="center" textRotation="90"/>
    </xf>
    <xf numFmtId="0" fontId="0" fillId="8" borderId="0" xfId="0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49" fontId="8" fillId="0" borderId="1" xfId="0" applyNumberFormat="1" applyFont="1" applyBorder="1" applyAlignment="1"/>
    <xf numFmtId="49" fontId="8" fillId="0" borderId="3" xfId="0" applyNumberFormat="1" applyFont="1" applyBorder="1" applyAlignment="1"/>
    <xf numFmtId="49" fontId="9" fillId="0" borderId="1" xfId="0" applyNumberFormat="1" applyFont="1" applyFill="1" applyBorder="1" applyAlignment="1">
      <alignment horizontal="center"/>
    </xf>
    <xf numFmtId="4" fontId="1" fillId="2" borderId="1" xfId="0" quotePrefix="1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horizontal="center" vertical="top"/>
    </xf>
    <xf numFmtId="2" fontId="10" fillId="0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/>
    </xf>
    <xf numFmtId="2" fontId="1" fillId="2" borderId="1" xfId="0" quotePrefix="1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/>
    </xf>
    <xf numFmtId="2" fontId="10" fillId="0" borderId="5" xfId="0" applyNumberFormat="1" applyFont="1" applyFill="1" applyBorder="1" applyAlignment="1">
      <alignment horizontal="center"/>
    </xf>
    <xf numFmtId="2" fontId="1" fillId="5" borderId="1" xfId="0" quotePrefix="1" applyNumberFormat="1" applyFont="1" applyFill="1" applyBorder="1" applyAlignment="1">
      <alignment horizontal="right" vertical="top"/>
    </xf>
    <xf numFmtId="2" fontId="0" fillId="5" borderId="1" xfId="0" applyNumberFormat="1" applyFill="1" applyBorder="1"/>
    <xf numFmtId="2" fontId="1" fillId="6" borderId="1" xfId="0" quotePrefix="1" applyNumberFormat="1" applyFont="1" applyFill="1" applyBorder="1" applyAlignment="1">
      <alignment horizontal="right"/>
    </xf>
    <xf numFmtId="2" fontId="0" fillId="6" borderId="1" xfId="0" applyNumberFormat="1" applyFill="1" applyBorder="1"/>
    <xf numFmtId="2" fontId="1" fillId="6" borderId="1" xfId="0" quotePrefix="1" applyNumberFormat="1" applyFont="1" applyFill="1" applyBorder="1" applyAlignment="1">
      <alignment horizontal="right" vertical="top"/>
    </xf>
    <xf numFmtId="2" fontId="0" fillId="6" borderId="1" xfId="0" applyNumberFormat="1" applyFill="1" applyBorder="1" applyAlignment="1">
      <alignment horizontal="right"/>
    </xf>
    <xf numFmtId="2" fontId="1" fillId="7" borderId="1" xfId="0" quotePrefix="1" applyNumberFormat="1" applyFont="1" applyFill="1" applyBorder="1" applyAlignment="1">
      <alignment horizontal="right" vertical="top"/>
    </xf>
    <xf numFmtId="2" fontId="0" fillId="7" borderId="1" xfId="0" applyNumberFormat="1" applyFill="1" applyBorder="1"/>
    <xf numFmtId="4" fontId="1" fillId="8" borderId="1" xfId="0" quotePrefix="1" applyNumberFormat="1" applyFont="1" applyFill="1" applyBorder="1" applyAlignment="1">
      <alignment horizontal="right"/>
    </xf>
    <xf numFmtId="2" fontId="0" fillId="8" borderId="1" xfId="0" applyNumberFormat="1" applyFill="1" applyBorder="1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Fill="1" applyBorder="1" applyAlignment="1">
      <alignment horizontal="center"/>
    </xf>
    <xf numFmtId="49" fontId="8" fillId="9" borderId="1" xfId="0" applyNumberFormat="1" applyFont="1" applyFill="1" applyBorder="1" applyAlignment="1"/>
    <xf numFmtId="49" fontId="8" fillId="9" borderId="3" xfId="0" applyNumberFormat="1" applyFont="1" applyFill="1" applyBorder="1" applyAlignment="1"/>
    <xf numFmtId="0" fontId="0" fillId="0" borderId="1" xfId="0" applyFill="1" applyBorder="1"/>
    <xf numFmtId="49" fontId="8" fillId="10" borderId="1" xfId="0" applyNumberFormat="1" applyFont="1" applyFill="1" applyBorder="1" applyAlignment="1"/>
    <xf numFmtId="49" fontId="8" fillId="10" borderId="3" xfId="0" applyNumberFormat="1" applyFont="1" applyFill="1" applyBorder="1" applyAlignment="1"/>
    <xf numFmtId="2" fontId="12" fillId="0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/>
    <xf numFmtId="49" fontId="8" fillId="0" borderId="3" xfId="0" applyNumberFormat="1" applyFont="1" applyFill="1" applyBorder="1" applyAlignment="1"/>
    <xf numFmtId="49" fontId="9" fillId="0" borderId="1" xfId="0" applyNumberFormat="1" applyFont="1" applyBorder="1" applyAlignment="1">
      <alignment horizontal="center"/>
    </xf>
    <xf numFmtId="0" fontId="10" fillId="0" borderId="1" xfId="0" applyFont="1" applyFill="1" applyBorder="1"/>
    <xf numFmtId="0" fontId="10" fillId="0" borderId="3" xfId="0" applyFont="1" applyFill="1" applyBorder="1"/>
    <xf numFmtId="2" fontId="13" fillId="0" borderId="4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0" fillId="9" borderId="1" xfId="0" applyFont="1" applyFill="1" applyBorder="1"/>
    <xf numFmtId="0" fontId="10" fillId="9" borderId="3" xfId="0" applyFont="1" applyFill="1" applyBorder="1"/>
    <xf numFmtId="2" fontId="12" fillId="0" borderId="5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49" fontId="8" fillId="11" borderId="1" xfId="0" applyNumberFormat="1" applyFont="1" applyFill="1" applyBorder="1" applyAlignment="1"/>
    <xf numFmtId="49" fontId="8" fillId="11" borderId="3" xfId="0" applyNumberFormat="1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Fill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165"/>
  <sheetViews>
    <sheetView tabSelected="1" topLeftCell="BE1" workbookViewId="0">
      <selection activeCell="BY14" sqref="BY14"/>
    </sheetView>
  </sheetViews>
  <sheetFormatPr baseColWidth="10" defaultRowHeight="15"/>
  <cols>
    <col min="1" max="1" width="5.7109375" customWidth="1"/>
    <col min="2" max="2" width="16.140625" customWidth="1"/>
    <col min="3" max="3" width="18.42578125" customWidth="1"/>
    <col min="4" max="4" width="14.7109375" customWidth="1"/>
    <col min="8" max="8" width="0" hidden="1" customWidth="1"/>
    <col min="26" max="26" width="0" hidden="1" customWidth="1"/>
    <col min="31" max="31" width="0" hidden="1" customWidth="1"/>
    <col min="38" max="38" width="0" hidden="1" customWidth="1"/>
    <col min="41" max="41" width="0" hidden="1" customWidth="1"/>
    <col min="52" max="52" width="0" hidden="1" customWidth="1"/>
    <col min="59" max="59" width="0" hidden="1" customWidth="1"/>
    <col min="64" max="64" width="0" hidden="1" customWidth="1"/>
    <col min="71" max="71" width="0" hidden="1" customWidth="1"/>
    <col min="74" max="74" width="0" hidden="1" customWidth="1"/>
    <col min="76" max="76" width="11.42578125" style="87"/>
  </cols>
  <sheetData>
    <row r="1" spans="1:76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3"/>
      <c r="T1" s="4"/>
      <c r="U1" s="4"/>
      <c r="V1" s="4"/>
      <c r="W1" s="3"/>
      <c r="X1" s="4"/>
      <c r="Y1" s="4"/>
      <c r="Z1" s="4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BX1"/>
    </row>
    <row r="2" spans="1:76">
      <c r="A2" s="88" t="s">
        <v>1</v>
      </c>
      <c r="B2" s="88"/>
      <c r="C2" s="88"/>
      <c r="D2" s="88"/>
      <c r="E2" s="88"/>
      <c r="F2" s="88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3"/>
      <c r="T2" s="4"/>
      <c r="U2" s="4"/>
      <c r="V2" s="4"/>
      <c r="W2" s="3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BX2"/>
    </row>
    <row r="3" spans="1:76">
      <c r="A3" s="88" t="s">
        <v>2</v>
      </c>
      <c r="B3" s="88"/>
      <c r="C3" s="88"/>
      <c r="D3" s="88"/>
      <c r="E3" s="88"/>
      <c r="F3" s="88"/>
      <c r="G3" s="2"/>
      <c r="H3" s="2"/>
      <c r="I3" s="4"/>
      <c r="J3" s="4"/>
      <c r="K3" s="4"/>
      <c r="L3" s="4"/>
      <c r="M3" s="4"/>
      <c r="N3" s="4"/>
      <c r="O3" s="4"/>
      <c r="P3" s="3"/>
      <c r="Q3" s="4"/>
      <c r="R3" s="4"/>
      <c r="S3" s="3"/>
      <c r="T3" s="4"/>
      <c r="U3" s="4"/>
      <c r="V3" s="4"/>
      <c r="W3" s="3"/>
      <c r="X3" s="4"/>
      <c r="Y3" s="4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BX3"/>
    </row>
    <row r="4" spans="1:76" ht="23.25">
      <c r="A4" s="6" t="s">
        <v>3</v>
      </c>
      <c r="B4" s="6"/>
      <c r="C4" s="6"/>
      <c r="D4" s="6"/>
      <c r="E4" s="6"/>
      <c r="F4" s="6" t="s">
        <v>4</v>
      </c>
      <c r="G4" s="6"/>
      <c r="H4" s="6"/>
      <c r="I4" s="6"/>
      <c r="J4" s="6"/>
      <c r="K4" s="6"/>
      <c r="S4" s="6" t="s">
        <v>5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5"/>
      <c r="AF4" s="5"/>
      <c r="AG4" s="5"/>
      <c r="AH4" s="5"/>
      <c r="AI4" s="5"/>
      <c r="AJ4" s="5"/>
      <c r="AK4" s="5"/>
      <c r="AL4" s="5"/>
      <c r="AM4" s="7"/>
      <c r="AN4" s="5"/>
      <c r="AO4" s="5"/>
      <c r="AP4" s="5"/>
      <c r="AQ4" s="5"/>
      <c r="AR4" s="5"/>
      <c r="AS4" s="5"/>
      <c r="AT4" s="5"/>
      <c r="AU4" s="5"/>
      <c r="AV4" s="5"/>
      <c r="BX4"/>
    </row>
    <row r="5" spans="1:76" ht="20.25">
      <c r="A5" s="89" t="s">
        <v>6</v>
      </c>
      <c r="B5" s="89"/>
      <c r="C5" s="89"/>
      <c r="D5" s="2"/>
      <c r="E5" s="8"/>
      <c r="F5" s="8"/>
      <c r="G5" s="8"/>
      <c r="H5" s="8"/>
      <c r="I5" s="8"/>
      <c r="J5" s="8"/>
      <c r="K5" s="8"/>
      <c r="W5" s="9" t="s">
        <v>7</v>
      </c>
      <c r="X5" s="9"/>
      <c r="Y5" s="9"/>
      <c r="Z5" s="9"/>
      <c r="AA5" s="9"/>
      <c r="AB5" s="9"/>
      <c r="AC5" s="9"/>
      <c r="AD5" s="9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BX5"/>
    </row>
    <row r="6" spans="1:76">
      <c r="A6" s="10" t="s">
        <v>8</v>
      </c>
      <c r="B6" s="10"/>
      <c r="C6" s="10"/>
      <c r="D6" s="11"/>
      <c r="E6" s="12"/>
      <c r="F6" s="13"/>
      <c r="G6" s="13"/>
      <c r="H6" s="13"/>
      <c r="I6" s="4"/>
      <c r="J6" s="4"/>
      <c r="K6" s="4"/>
      <c r="L6" s="14"/>
      <c r="M6" s="14"/>
      <c r="N6" s="14"/>
      <c r="O6" s="14"/>
      <c r="P6" s="3"/>
      <c r="Q6" s="4"/>
      <c r="R6" s="4"/>
      <c r="S6" s="3"/>
      <c r="T6" s="4"/>
      <c r="U6" s="4"/>
      <c r="V6" s="4"/>
      <c r="W6" s="15"/>
      <c r="X6" s="16"/>
      <c r="Y6" s="16"/>
      <c r="Z6" s="16"/>
      <c r="AA6" s="16"/>
      <c r="AB6" s="5"/>
      <c r="AC6" s="5"/>
      <c r="AD6" s="5"/>
      <c r="AE6" s="5"/>
      <c r="AF6" s="5"/>
      <c r="AG6" s="5"/>
      <c r="AH6" s="5"/>
      <c r="AI6" s="5"/>
      <c r="AJ6" s="5"/>
      <c r="AK6" s="16"/>
      <c r="AL6" s="16"/>
      <c r="AM6" s="16"/>
      <c r="AN6" s="16"/>
      <c r="AO6" s="5"/>
      <c r="AP6" s="5"/>
      <c r="AQ6" s="5"/>
      <c r="AR6" s="5"/>
      <c r="AS6" s="16" t="s">
        <v>9</v>
      </c>
      <c r="AT6" s="16"/>
      <c r="AU6" s="16"/>
      <c r="AV6" s="16"/>
      <c r="BX6"/>
    </row>
    <row r="7" spans="1:76" s="35" customFormat="1" ht="104.25" customHeight="1">
      <c r="A7" s="17" t="s">
        <v>10</v>
      </c>
      <c r="B7" s="17" t="s">
        <v>11</v>
      </c>
      <c r="C7" s="17" t="s">
        <v>12</v>
      </c>
      <c r="D7" s="17" t="s">
        <v>13</v>
      </c>
      <c r="E7" s="18" t="s">
        <v>14</v>
      </c>
      <c r="F7" s="18" t="s">
        <v>15</v>
      </c>
      <c r="G7" s="19" t="s">
        <v>16</v>
      </c>
      <c r="H7" s="20"/>
      <c r="I7" s="21" t="s">
        <v>17</v>
      </c>
      <c r="J7" s="22" t="s">
        <v>18</v>
      </c>
      <c r="K7" s="23" t="s">
        <v>19</v>
      </c>
      <c r="L7" s="22" t="s">
        <v>20</v>
      </c>
      <c r="M7" s="23" t="s">
        <v>21</v>
      </c>
      <c r="N7" s="22" t="s">
        <v>22</v>
      </c>
      <c r="O7" s="23" t="s">
        <v>23</v>
      </c>
      <c r="P7" s="22" t="s">
        <v>24</v>
      </c>
      <c r="Q7" s="23" t="s">
        <v>25</v>
      </c>
      <c r="R7" s="24" t="s">
        <v>26</v>
      </c>
      <c r="S7" s="20"/>
      <c r="T7" s="21" t="s">
        <v>27</v>
      </c>
      <c r="U7" s="22" t="s">
        <v>28</v>
      </c>
      <c r="V7" s="23" t="s">
        <v>29</v>
      </c>
      <c r="W7" s="22" t="s">
        <v>30</v>
      </c>
      <c r="X7" s="23" t="s">
        <v>31</v>
      </c>
      <c r="Y7" s="24" t="s">
        <v>32</v>
      </c>
      <c r="Z7" s="20"/>
      <c r="AA7" s="21" t="s">
        <v>33</v>
      </c>
      <c r="AB7" s="22" t="s">
        <v>34</v>
      </c>
      <c r="AC7" s="23" t="s">
        <v>35</v>
      </c>
      <c r="AD7" s="24" t="s">
        <v>36</v>
      </c>
      <c r="AE7" s="24"/>
      <c r="AF7" s="21" t="s">
        <v>37</v>
      </c>
      <c r="AG7" s="22" t="s">
        <v>38</v>
      </c>
      <c r="AH7" s="23" t="s">
        <v>39</v>
      </c>
      <c r="AI7" s="22" t="s">
        <v>40</v>
      </c>
      <c r="AJ7" s="23" t="s">
        <v>41</v>
      </c>
      <c r="AK7" s="25" t="s">
        <v>42</v>
      </c>
      <c r="AL7" s="26"/>
      <c r="AM7" s="23" t="s">
        <v>43</v>
      </c>
      <c r="AN7" s="27" t="s">
        <v>44</v>
      </c>
      <c r="AO7" s="28"/>
      <c r="AP7" s="21" t="s">
        <v>45</v>
      </c>
      <c r="AQ7" s="22" t="s">
        <v>46</v>
      </c>
      <c r="AR7" s="23" t="s">
        <v>47</v>
      </c>
      <c r="AS7" s="22" t="s">
        <v>48</v>
      </c>
      <c r="AT7" s="23" t="s">
        <v>49</v>
      </c>
      <c r="AU7" s="22" t="s">
        <v>50</v>
      </c>
      <c r="AV7" s="23" t="s">
        <v>51</v>
      </c>
      <c r="AW7" s="22" t="s">
        <v>52</v>
      </c>
      <c r="AX7" s="23" t="s">
        <v>53</v>
      </c>
      <c r="AY7" s="27" t="s">
        <v>54</v>
      </c>
      <c r="AZ7" s="29"/>
      <c r="BA7" s="21" t="s">
        <v>55</v>
      </c>
      <c r="BB7" s="22" t="s">
        <v>56</v>
      </c>
      <c r="BC7" s="23" t="s">
        <v>57</v>
      </c>
      <c r="BD7" s="22" t="s">
        <v>58</v>
      </c>
      <c r="BE7" s="23" t="s">
        <v>59</v>
      </c>
      <c r="BF7" s="27" t="s">
        <v>60</v>
      </c>
      <c r="BG7" s="29"/>
      <c r="BH7" s="21" t="s">
        <v>61</v>
      </c>
      <c r="BI7" s="22" t="s">
        <v>62</v>
      </c>
      <c r="BJ7" s="23" t="s">
        <v>63</v>
      </c>
      <c r="BK7" s="27" t="s">
        <v>64</v>
      </c>
      <c r="BL7" s="29"/>
      <c r="BM7" s="21" t="s">
        <v>65</v>
      </c>
      <c r="BN7" s="22" t="s">
        <v>66</v>
      </c>
      <c r="BO7" s="23" t="s">
        <v>67</v>
      </c>
      <c r="BP7" s="22" t="s">
        <v>68</v>
      </c>
      <c r="BQ7" s="23" t="s">
        <v>69</v>
      </c>
      <c r="BR7" s="30" t="s">
        <v>70</v>
      </c>
      <c r="BS7" s="31"/>
      <c r="BT7" s="23" t="s">
        <v>71</v>
      </c>
      <c r="BU7" s="32" t="s">
        <v>72</v>
      </c>
      <c r="BV7" s="33"/>
      <c r="BW7" s="23" t="s">
        <v>73</v>
      </c>
      <c r="BX7" s="34" t="s">
        <v>74</v>
      </c>
    </row>
    <row r="8" spans="1:76" ht="15.75">
      <c r="A8" s="34">
        <v>1</v>
      </c>
      <c r="B8" s="36" t="s">
        <v>75</v>
      </c>
      <c r="C8" s="36" t="s">
        <v>76</v>
      </c>
      <c r="D8" s="37" t="s">
        <v>77</v>
      </c>
      <c r="E8" s="38" t="s">
        <v>78</v>
      </c>
      <c r="F8" s="34" t="s">
        <v>79</v>
      </c>
      <c r="G8" s="39" t="str">
        <f>TEXT(H8,"# ##0.00")</f>
        <v>0.00</v>
      </c>
      <c r="H8" s="40">
        <f>((J8*3)+(L8*3)+(N8*2)+(P8*2))/10</f>
        <v>0</v>
      </c>
      <c r="I8" s="41">
        <f>IF(VALUE(H8)&gt;=10,"20",SUM(K8+M8+O8+Q8))</f>
        <v>0</v>
      </c>
      <c r="J8" s="42"/>
      <c r="K8" s="43" t="str">
        <f>IF(VALUE(J8)&gt;=10,"5","0")</f>
        <v>0</v>
      </c>
      <c r="L8" s="44"/>
      <c r="M8" s="43" t="str">
        <f>IF(VALUE(L8)&gt;=10,"5","0")</f>
        <v>0</v>
      </c>
      <c r="N8" s="44"/>
      <c r="O8" s="43" t="str">
        <f>IF(VALUE(N8)&gt;=10,"5","0")</f>
        <v>0</v>
      </c>
      <c r="P8" s="44"/>
      <c r="Q8" s="43" t="str">
        <f>IF(VALUE(P8)&gt;=10,"5","0")</f>
        <v>0</v>
      </c>
      <c r="R8" s="45" t="str">
        <f>TEXT(S8,"# ##0.00")</f>
        <v>0.00</v>
      </c>
      <c r="S8" s="40">
        <f>((U8*2)+(W8*1))/3</f>
        <v>0</v>
      </c>
      <c r="T8" s="43">
        <f>IF(VALUE(S8)&gt;=10,"6",SUM(V8+X8))</f>
        <v>0</v>
      </c>
      <c r="U8" s="42"/>
      <c r="V8" s="43" t="str">
        <f>IF(VALUE(U8)&gt;=10,"3","0")</f>
        <v>0</v>
      </c>
      <c r="W8" s="44"/>
      <c r="X8" s="43" t="str">
        <f>IF(VALUE(W8)&gt;=10,"3","0")</f>
        <v>0</v>
      </c>
      <c r="Y8" s="45" t="str">
        <f>TEXT(Z8,"# ##0.00")</f>
        <v>0.00</v>
      </c>
      <c r="Z8" s="40">
        <f>AB8</f>
        <v>0</v>
      </c>
      <c r="AA8" s="41">
        <f>IF(VALUE(Z8)&gt;=10,"2",0)</f>
        <v>0</v>
      </c>
      <c r="AB8" s="44"/>
      <c r="AC8" s="43" t="str">
        <f>IF(VALUE(AB8)&gt;=10,"2","0")</f>
        <v>0</v>
      </c>
      <c r="AD8" s="46" t="str">
        <f>TEXT(AE8,"# ##0.00")</f>
        <v>0.00</v>
      </c>
      <c r="AE8" s="46">
        <f>((AG8+AI8)/2)</f>
        <v>0</v>
      </c>
      <c r="AF8" s="43">
        <f>IF(VALUE(AD8)&gt;=10,"2",SUM(AH8+AJ8))</f>
        <v>0</v>
      </c>
      <c r="AG8" s="42"/>
      <c r="AH8" s="43" t="str">
        <f>IF(VALUE(AG8)&gt;=10,"1","0")</f>
        <v>0</v>
      </c>
      <c r="AI8" s="47"/>
      <c r="AJ8" s="43" t="str">
        <f>IF(VALUE(AI8)&gt;=10,"1","0")</f>
        <v>0</v>
      </c>
      <c r="AK8" s="48" t="str">
        <f>TEXT(AL8,"# ##0.00")</f>
        <v>0.00</v>
      </c>
      <c r="AL8" s="49">
        <f>((H8*10)+(S8*3)+(Z8*1)+(AD8*2))/16</f>
        <v>0</v>
      </c>
      <c r="AM8" s="34">
        <f>IF(VALUE(AK8)&gt;=10,30,SUM(I8+T8+AA8+AF8))</f>
        <v>0</v>
      </c>
      <c r="AN8" s="50" t="str">
        <f>TEXT(AO8,"# ##0.00")</f>
        <v>0.00</v>
      </c>
      <c r="AO8" s="51">
        <f>((AQ8*3)+(AS8*3)+(AU8*2)+(AW8*2))/10</f>
        <v>0</v>
      </c>
      <c r="AP8" s="41">
        <f>IF(VALUE(AO8)&gt;=10,"20",SUM(AR8+AT8+AV8+AX8))</f>
        <v>0</v>
      </c>
      <c r="AQ8" s="42"/>
      <c r="AR8" s="43" t="str">
        <f>IF(VALUE(AQ8)&gt;=10,"5","0")</f>
        <v>0</v>
      </c>
      <c r="AS8" s="44"/>
      <c r="AT8" s="43" t="str">
        <f>IF(VALUE(AS8)&gt;=10,"5","0")</f>
        <v>0</v>
      </c>
      <c r="AU8" s="44"/>
      <c r="AV8" s="43" t="str">
        <f>IF(VALUE(AU8)&gt;=10,"5","0")</f>
        <v>0</v>
      </c>
      <c r="AW8" s="44"/>
      <c r="AX8" s="43" t="str">
        <f>IF(VALUE(AW8)&gt;=10,"5","0")</f>
        <v>0</v>
      </c>
      <c r="AY8" s="52" t="str">
        <f>TEXT(AZ8,"# ##0.00")</f>
        <v>0.00</v>
      </c>
      <c r="AZ8" s="51">
        <f>((BB8*2)+(BD8*1))/3</f>
        <v>0</v>
      </c>
      <c r="BA8" s="41">
        <f>IF(VALUE(AZ8)&gt;=10,"6",SUM(BC8+BE8))</f>
        <v>0</v>
      </c>
      <c r="BB8" s="42"/>
      <c r="BC8" s="43" t="str">
        <f>IF(VALUE(BB8)&gt;=10,"3","0")</f>
        <v>0</v>
      </c>
      <c r="BD8" s="47"/>
      <c r="BE8" s="43" t="str">
        <f>IF(VALUE(BD8)&gt;=10,"3","0")</f>
        <v>0</v>
      </c>
      <c r="BF8" s="52" t="str">
        <f>TEXT(BG8,"# ##0.00")</f>
        <v>0.00</v>
      </c>
      <c r="BG8" s="51">
        <f>BI8</f>
        <v>0</v>
      </c>
      <c r="BH8" s="41" t="str">
        <f>IF(VALUE(BI8)&gt;=10,"2","0")</f>
        <v>0</v>
      </c>
      <c r="BI8" s="44"/>
      <c r="BJ8" s="43" t="str">
        <f>IF(VALUE(BI8)&gt;=10,"2","0")</f>
        <v>0</v>
      </c>
      <c r="BK8" s="52" t="str">
        <f>TEXT(BL8,"# ##0.00")</f>
        <v>0.00</v>
      </c>
      <c r="BL8" s="53">
        <f>(BN8+BP8)/2</f>
        <v>0</v>
      </c>
      <c r="BM8" s="43">
        <f>IF(VALUE(BL8)&gt;=10,"2",SUM(BO8+BQ8))</f>
        <v>0</v>
      </c>
      <c r="BN8" s="42"/>
      <c r="BO8" s="43" t="str">
        <f>IF(VALUE(BN8)&gt;=10,"1","0")</f>
        <v>0</v>
      </c>
      <c r="BP8" s="47"/>
      <c r="BQ8" s="43" t="str">
        <f>IF(VALUE(BP8)&gt;=10,"1","0")</f>
        <v>0</v>
      </c>
      <c r="BR8" s="54" t="str">
        <f>TEXT(BS8,"# ##0.00")</f>
        <v>0.00</v>
      </c>
      <c r="BS8" s="55">
        <f>((AO8*10)+(AZ8*3)+(BG8*1)+(BL8*2))/16</f>
        <v>0</v>
      </c>
      <c r="BT8" s="34">
        <f>IF(VALUE(BR8)&gt;=10,30,SUM(AP8+BA8+BH8+BM8))</f>
        <v>0</v>
      </c>
      <c r="BU8" s="56" t="str">
        <f>TEXT(BV8,"# ##0.00")</f>
        <v>0.00</v>
      </c>
      <c r="BV8" s="57">
        <f>((AL8)+(BS8))/2</f>
        <v>0</v>
      </c>
      <c r="BW8" s="58" t="s">
        <v>80</v>
      </c>
      <c r="BX8" s="59"/>
    </row>
    <row r="9" spans="1:76" ht="15.75">
      <c r="A9" s="34">
        <v>2</v>
      </c>
      <c r="B9" s="36" t="s">
        <v>81</v>
      </c>
      <c r="C9" s="36" t="s">
        <v>82</v>
      </c>
      <c r="D9" s="37" t="s">
        <v>83</v>
      </c>
      <c r="E9" s="38" t="s">
        <v>84</v>
      </c>
      <c r="F9" s="34" t="s">
        <v>79</v>
      </c>
      <c r="G9" s="39" t="str">
        <f t="shared" ref="G9:G72" si="0">TEXT(H9,"# ##0.00")</f>
        <v>7.20</v>
      </c>
      <c r="H9" s="40">
        <f t="shared" ref="H9:H72" si="1">((J9*3)+(L9*3)+(N9*2)+(P9*2))/10</f>
        <v>7.2</v>
      </c>
      <c r="I9" s="41">
        <f t="shared" ref="I9:I72" si="2">IF(VALUE(H9)&gt;=10,"20",SUM(K9+M9+O9+Q9))</f>
        <v>15</v>
      </c>
      <c r="J9" s="60">
        <v>10</v>
      </c>
      <c r="K9" s="43" t="str">
        <f t="shared" ref="K9:K72" si="3">IF(VALUE(J9)&gt;=10,"5","0")</f>
        <v>5</v>
      </c>
      <c r="L9" s="44"/>
      <c r="M9" s="43" t="str">
        <f t="shared" ref="M9:M72" si="4">IF(VALUE(L9)&gt;=10,"5","0")</f>
        <v>0</v>
      </c>
      <c r="N9" s="61">
        <v>10</v>
      </c>
      <c r="O9" s="43" t="str">
        <f t="shared" ref="O9:O72" si="5">IF(VALUE(N9)&gt;=10,"5","0")</f>
        <v>5</v>
      </c>
      <c r="P9" s="61">
        <v>11</v>
      </c>
      <c r="Q9" s="43" t="str">
        <f t="shared" ref="Q9:Q72" si="6">IF(VALUE(P9)&gt;=10,"5","0")</f>
        <v>5</v>
      </c>
      <c r="R9" s="45" t="str">
        <f t="shared" ref="R9:R72" si="7">TEXT(S9,"# ##0.00")</f>
        <v>10.08</v>
      </c>
      <c r="S9" s="40">
        <f t="shared" ref="S9:S72" si="8">((U9*2)+(W9*1))/3</f>
        <v>10.083333333333334</v>
      </c>
      <c r="T9" s="43" t="str">
        <f t="shared" ref="T9:T72" si="9">IF(VALUE(S9)&gt;=10,"6",SUM(V9+X9))</f>
        <v>6</v>
      </c>
      <c r="U9" s="60">
        <v>10</v>
      </c>
      <c r="V9" s="43" t="str">
        <f t="shared" ref="V9:V72" si="10">IF(VALUE(U9)&gt;=10,"3","0")</f>
        <v>3</v>
      </c>
      <c r="W9" s="61">
        <v>10.25</v>
      </c>
      <c r="X9" s="43" t="str">
        <f t="shared" ref="X9:X72" si="11">IF(VALUE(W9)&gt;=10,"3","0")</f>
        <v>3</v>
      </c>
      <c r="Y9" s="45" t="str">
        <f t="shared" ref="Y9:Y72" si="12">TEXT(Z9,"# ##0.00")</f>
        <v>0.00</v>
      </c>
      <c r="Z9" s="40">
        <f t="shared" ref="Z9:Z72" si="13">AB9</f>
        <v>0</v>
      </c>
      <c r="AA9" s="41">
        <f t="shared" ref="AA9:AA72" si="14">IF(VALUE(Z9)&gt;=10,"2",0)</f>
        <v>0</v>
      </c>
      <c r="AB9" s="62"/>
      <c r="AC9" s="43" t="str">
        <f t="shared" ref="AC9:AC72" si="15">IF(VALUE(AB9)&gt;=10,"2","0")</f>
        <v>0</v>
      </c>
      <c r="AD9" s="46" t="str">
        <f t="shared" ref="AD9:AD72" si="16">TEXT(AE9,"# ##0.00")</f>
        <v>10.50</v>
      </c>
      <c r="AE9" s="46">
        <f t="shared" ref="AE9:AE72" si="17">((AG9+AI9)/2)</f>
        <v>10.5</v>
      </c>
      <c r="AF9" s="43" t="str">
        <f t="shared" ref="AF9:AF72" si="18">IF(VALUE(AD9)&gt;=10,"2",SUM(AH9+AJ9))</f>
        <v>2</v>
      </c>
      <c r="AG9" s="60">
        <v>7</v>
      </c>
      <c r="AH9" s="43" t="str">
        <f t="shared" ref="AH9:AH72" si="19">IF(VALUE(AG9)&gt;=10,"1","0")</f>
        <v>0</v>
      </c>
      <c r="AI9" s="63">
        <v>14</v>
      </c>
      <c r="AJ9" s="43" t="str">
        <f t="shared" ref="AJ9:AJ72" si="20">IF(VALUE(AI9)&gt;=10,"1","0")</f>
        <v>1</v>
      </c>
      <c r="AK9" s="48" t="str">
        <f t="shared" ref="AK9:AK72" si="21">TEXT(AL9,"# ##0.00")</f>
        <v>7.70</v>
      </c>
      <c r="AL9" s="49">
        <f t="shared" ref="AL9:AL72" si="22">((H9*10)+(S9*3)+(Z9*1)+(AD9*2))/16</f>
        <v>7.703125</v>
      </c>
      <c r="AM9" s="34">
        <f t="shared" ref="AM9:AM72" si="23">IF(VALUE(AK9)&gt;=10,30,SUM(I9+T9+AA9+AF9))</f>
        <v>23</v>
      </c>
      <c r="AN9" s="50" t="str">
        <f t="shared" ref="AN9:AN72" si="24">TEXT(AO9,"# ##0.00")</f>
        <v>9.78</v>
      </c>
      <c r="AO9" s="51">
        <f t="shared" ref="AO9:AO72" si="25">((AQ9*3)+(AS9*3)+(AU9*2)+(AW9*2))/10</f>
        <v>9.7750000000000004</v>
      </c>
      <c r="AP9" s="41">
        <f t="shared" ref="AP9:AP72" si="26">IF(VALUE(AO9)&gt;=10,"20",SUM(AR9+AT9+AV9+AX9))</f>
        <v>10</v>
      </c>
      <c r="AQ9" s="60">
        <v>8</v>
      </c>
      <c r="AR9" s="43" t="str">
        <f t="shared" ref="AR9:AR72" si="27">IF(VALUE(AQ9)&gt;=10,"5","0")</f>
        <v>0</v>
      </c>
      <c r="AS9" s="61">
        <v>8.75</v>
      </c>
      <c r="AT9" s="43" t="str">
        <f t="shared" ref="AT9:AT72" si="28">IF(VALUE(AS9)&gt;=10,"5","0")</f>
        <v>0</v>
      </c>
      <c r="AU9" s="61">
        <v>10.5</v>
      </c>
      <c r="AV9" s="43" t="str">
        <f t="shared" ref="AV9:AV72" si="29">IF(VALUE(AU9)&gt;=10,"5","0")</f>
        <v>5</v>
      </c>
      <c r="AW9" s="64">
        <v>13.25</v>
      </c>
      <c r="AX9" s="43" t="str">
        <f t="shared" ref="AX9:AX72" si="30">IF(VALUE(AW9)&gt;=10,"5","0")</f>
        <v>5</v>
      </c>
      <c r="AY9" s="52" t="str">
        <f t="shared" ref="AY9:AY72" si="31">TEXT(AZ9,"# ##0.00")</f>
        <v>13.67</v>
      </c>
      <c r="AZ9" s="51">
        <f t="shared" ref="AZ9:AZ72" si="32">((BB9*2)+(BD9*1))/3</f>
        <v>13.666666666666666</v>
      </c>
      <c r="BA9" s="41" t="str">
        <f t="shared" ref="BA9:BA72" si="33">IF(VALUE(AZ9)&gt;=10,"6",SUM(BC9+BE9))</f>
        <v>6</v>
      </c>
      <c r="BB9" s="60">
        <v>13</v>
      </c>
      <c r="BC9" s="43" t="str">
        <f t="shared" ref="BC9:BC72" si="34">IF(VALUE(BB9)&gt;=10,"3","0")</f>
        <v>3</v>
      </c>
      <c r="BD9" s="63">
        <v>15</v>
      </c>
      <c r="BE9" s="43" t="str">
        <f t="shared" ref="BE9:BE72" si="35">IF(VALUE(BD9)&gt;=10,"3","0")</f>
        <v>3</v>
      </c>
      <c r="BF9" s="52" t="str">
        <f t="shared" ref="BF9:BF72" si="36">TEXT(BG9,"# ##0.00")</f>
        <v>6.00</v>
      </c>
      <c r="BG9" s="51">
        <f t="shared" ref="BG9:BG72" si="37">BI9</f>
        <v>6</v>
      </c>
      <c r="BH9" s="41" t="str">
        <f t="shared" ref="BH9:BH72" si="38">IF(VALUE(BI9)&gt;=10,"2","0")</f>
        <v>0</v>
      </c>
      <c r="BI9" s="61">
        <v>6</v>
      </c>
      <c r="BJ9" s="43" t="str">
        <f t="shared" ref="BJ9:BJ72" si="39">IF(VALUE(BI9)&gt;=10,"2","0")</f>
        <v>0</v>
      </c>
      <c r="BK9" s="52" t="str">
        <f t="shared" ref="BK9:BK72" si="40">TEXT(BL9,"# ##0.00")</f>
        <v>8.50</v>
      </c>
      <c r="BL9" s="53">
        <f t="shared" ref="BL9:BL72" si="41">(BN9+BP9)/2</f>
        <v>8.5</v>
      </c>
      <c r="BM9" s="43">
        <f t="shared" ref="BM9:BM72" si="42">IF(VALUE(BL9)&gt;=10,"2",SUM(BO9+BQ9))</f>
        <v>1</v>
      </c>
      <c r="BN9" s="60">
        <v>5</v>
      </c>
      <c r="BO9" s="43" t="str">
        <f t="shared" ref="BO9:BO72" si="43">IF(VALUE(BN9)&gt;=10,"1","0")</f>
        <v>0</v>
      </c>
      <c r="BP9" s="63">
        <v>12</v>
      </c>
      <c r="BQ9" s="43" t="str">
        <f t="shared" ref="BQ9:BQ72" si="44">IF(VALUE(BP9)&gt;=10,"1","0")</f>
        <v>1</v>
      </c>
      <c r="BR9" s="54" t="str">
        <f t="shared" ref="BR9:BR72" si="45">TEXT(BS9,"# ##0.00")</f>
        <v>10.11</v>
      </c>
      <c r="BS9" s="55">
        <f t="shared" ref="BS9:BS72" si="46">((AO9*10)+(AZ9*3)+(BG9*1)+(BL9*2))/16</f>
        <v>10.109375</v>
      </c>
      <c r="BT9" s="34">
        <f t="shared" ref="BT9:BT72" si="47">IF(VALUE(BR9)&gt;=10,30,SUM(AP9+BA9+BH9+BM9))</f>
        <v>30</v>
      </c>
      <c r="BU9" s="56" t="str">
        <f t="shared" ref="BU9:BU72" si="48">TEXT(BV9,"# ##0.00")</f>
        <v>8.91</v>
      </c>
      <c r="BV9" s="57">
        <f t="shared" ref="BV9:BV72" si="49">((AL9)+(BS9))/2</f>
        <v>8.90625</v>
      </c>
      <c r="BW9" s="58" t="s">
        <v>80</v>
      </c>
      <c r="BX9" s="65"/>
    </row>
    <row r="10" spans="1:76" ht="15.75">
      <c r="A10" s="34">
        <v>3</v>
      </c>
      <c r="B10" s="36" t="s">
        <v>85</v>
      </c>
      <c r="C10" s="36" t="s">
        <v>86</v>
      </c>
      <c r="D10" s="37" t="s">
        <v>87</v>
      </c>
      <c r="E10" s="38" t="s">
        <v>88</v>
      </c>
      <c r="F10" s="34" t="s">
        <v>89</v>
      </c>
      <c r="G10" s="39" t="str">
        <f t="shared" si="0"/>
        <v>10.15</v>
      </c>
      <c r="H10" s="40">
        <f t="shared" si="1"/>
        <v>10.15</v>
      </c>
      <c r="I10" s="41" t="str">
        <f t="shared" si="2"/>
        <v>20</v>
      </c>
      <c r="J10" s="42">
        <v>9</v>
      </c>
      <c r="K10" s="43" t="str">
        <f t="shared" si="3"/>
        <v>0</v>
      </c>
      <c r="L10" s="44">
        <v>7.5</v>
      </c>
      <c r="M10" s="43" t="str">
        <f t="shared" si="4"/>
        <v>0</v>
      </c>
      <c r="N10" s="44">
        <v>15.5</v>
      </c>
      <c r="O10" s="43" t="str">
        <f t="shared" si="5"/>
        <v>5</v>
      </c>
      <c r="P10" s="44">
        <v>10.5</v>
      </c>
      <c r="Q10" s="43" t="str">
        <f t="shared" si="6"/>
        <v>5</v>
      </c>
      <c r="R10" s="45" t="str">
        <f t="shared" si="7"/>
        <v>12.08</v>
      </c>
      <c r="S10" s="40">
        <f t="shared" si="8"/>
        <v>12.083333333333334</v>
      </c>
      <c r="T10" s="43" t="str">
        <f t="shared" si="9"/>
        <v>6</v>
      </c>
      <c r="U10" s="42">
        <v>12.375</v>
      </c>
      <c r="V10" s="43" t="str">
        <f t="shared" si="10"/>
        <v>3</v>
      </c>
      <c r="W10" s="44">
        <v>11.5</v>
      </c>
      <c r="X10" s="43" t="str">
        <f t="shared" si="11"/>
        <v>3</v>
      </c>
      <c r="Y10" s="45" t="str">
        <f t="shared" si="12"/>
        <v>10.50</v>
      </c>
      <c r="Z10" s="40">
        <f t="shared" si="13"/>
        <v>10.5</v>
      </c>
      <c r="AA10" s="41" t="str">
        <f t="shared" si="14"/>
        <v>2</v>
      </c>
      <c r="AB10" s="44">
        <v>10.5</v>
      </c>
      <c r="AC10" s="43" t="str">
        <f t="shared" si="15"/>
        <v>2</v>
      </c>
      <c r="AD10" s="46" t="str">
        <f t="shared" si="16"/>
        <v>10.25</v>
      </c>
      <c r="AE10" s="46">
        <f t="shared" si="17"/>
        <v>10.25</v>
      </c>
      <c r="AF10" s="43" t="str">
        <f t="shared" si="18"/>
        <v>2</v>
      </c>
      <c r="AG10" s="42">
        <v>12</v>
      </c>
      <c r="AH10" s="43" t="str">
        <f t="shared" si="19"/>
        <v>1</v>
      </c>
      <c r="AI10" s="47">
        <v>8.5</v>
      </c>
      <c r="AJ10" s="43" t="str">
        <f t="shared" si="20"/>
        <v>0</v>
      </c>
      <c r="AK10" s="48" t="str">
        <f t="shared" si="21"/>
        <v>10.55</v>
      </c>
      <c r="AL10" s="49">
        <f t="shared" si="22"/>
        <v>10.546875</v>
      </c>
      <c r="AM10" s="34">
        <f t="shared" si="23"/>
        <v>30</v>
      </c>
      <c r="AN10" s="50" t="str">
        <f t="shared" si="24"/>
        <v>9.53</v>
      </c>
      <c r="AO10" s="51">
        <f t="shared" si="25"/>
        <v>9.5250000000000004</v>
      </c>
      <c r="AP10" s="41">
        <f t="shared" si="26"/>
        <v>10</v>
      </c>
      <c r="AQ10" s="42">
        <v>7.75</v>
      </c>
      <c r="AR10" s="43" t="str">
        <f t="shared" si="27"/>
        <v>0</v>
      </c>
      <c r="AS10" s="44">
        <v>9.5</v>
      </c>
      <c r="AT10" s="43" t="str">
        <f t="shared" si="28"/>
        <v>0</v>
      </c>
      <c r="AU10" s="44">
        <v>10.25</v>
      </c>
      <c r="AV10" s="43" t="str">
        <f t="shared" si="29"/>
        <v>5</v>
      </c>
      <c r="AW10" s="44">
        <v>11.5</v>
      </c>
      <c r="AX10" s="43" t="str">
        <f t="shared" si="30"/>
        <v>5</v>
      </c>
      <c r="AY10" s="52" t="str">
        <f t="shared" si="31"/>
        <v>16.00</v>
      </c>
      <c r="AZ10" s="51">
        <f t="shared" si="32"/>
        <v>16</v>
      </c>
      <c r="BA10" s="41" t="str">
        <f t="shared" si="33"/>
        <v>6</v>
      </c>
      <c r="BB10" s="42">
        <v>16</v>
      </c>
      <c r="BC10" s="43" t="str">
        <f t="shared" si="34"/>
        <v>3</v>
      </c>
      <c r="BD10" s="47">
        <v>16</v>
      </c>
      <c r="BE10" s="43" t="str">
        <f t="shared" si="35"/>
        <v>3</v>
      </c>
      <c r="BF10" s="52" t="str">
        <f t="shared" si="36"/>
        <v>10.00</v>
      </c>
      <c r="BG10" s="51">
        <f t="shared" si="37"/>
        <v>10</v>
      </c>
      <c r="BH10" s="41" t="str">
        <f t="shared" si="38"/>
        <v>2</v>
      </c>
      <c r="BI10" s="44">
        <v>10</v>
      </c>
      <c r="BJ10" s="43" t="str">
        <f t="shared" si="39"/>
        <v>2</v>
      </c>
      <c r="BK10" s="52" t="str">
        <f t="shared" si="40"/>
        <v>8.75</v>
      </c>
      <c r="BL10" s="53">
        <f t="shared" si="41"/>
        <v>8.75</v>
      </c>
      <c r="BM10" s="43">
        <f t="shared" si="42"/>
        <v>0</v>
      </c>
      <c r="BN10" s="42">
        <v>8.5</v>
      </c>
      <c r="BO10" s="43" t="str">
        <f t="shared" si="43"/>
        <v>0</v>
      </c>
      <c r="BP10" s="47">
        <v>9</v>
      </c>
      <c r="BQ10" s="43" t="str">
        <f t="shared" si="44"/>
        <v>0</v>
      </c>
      <c r="BR10" s="54" t="str">
        <f t="shared" si="45"/>
        <v>10.67</v>
      </c>
      <c r="BS10" s="55">
        <f t="shared" si="46"/>
        <v>10.671875</v>
      </c>
      <c r="BT10" s="34">
        <f t="shared" si="47"/>
        <v>30</v>
      </c>
      <c r="BU10" s="56" t="str">
        <f t="shared" si="48"/>
        <v>10.61</v>
      </c>
      <c r="BV10" s="57">
        <f t="shared" si="49"/>
        <v>10.609375</v>
      </c>
      <c r="BW10" s="58" t="str">
        <f t="shared" ref="BW10:BW73" si="50">IF((BV10&gt;9.99),"Admis(e)","Rattrapage")</f>
        <v>Admis(e)</v>
      </c>
      <c r="BX10" s="66">
        <v>1</v>
      </c>
    </row>
    <row r="11" spans="1:76" ht="15.75">
      <c r="A11" s="34">
        <v>4</v>
      </c>
      <c r="B11" s="67" t="s">
        <v>90</v>
      </c>
      <c r="C11" s="67" t="s">
        <v>91</v>
      </c>
      <c r="D11" s="68" t="s">
        <v>92</v>
      </c>
      <c r="E11" s="38" t="s">
        <v>93</v>
      </c>
      <c r="F11" s="34" t="s">
        <v>94</v>
      </c>
      <c r="G11" s="39" t="str">
        <f t="shared" si="0"/>
        <v>5.58</v>
      </c>
      <c r="H11" s="40">
        <f t="shared" si="1"/>
        <v>5.5750000000000002</v>
      </c>
      <c r="I11" s="41">
        <f t="shared" si="2"/>
        <v>5</v>
      </c>
      <c r="J11" s="42">
        <v>9.25</v>
      </c>
      <c r="K11" s="43" t="str">
        <f t="shared" si="3"/>
        <v>0</v>
      </c>
      <c r="L11" s="44"/>
      <c r="M11" s="43" t="str">
        <f t="shared" si="4"/>
        <v>0</v>
      </c>
      <c r="N11" s="44">
        <v>3</v>
      </c>
      <c r="O11" s="43" t="str">
        <f t="shared" si="5"/>
        <v>0</v>
      </c>
      <c r="P11" s="61">
        <v>11</v>
      </c>
      <c r="Q11" s="43" t="str">
        <f t="shared" si="6"/>
        <v>5</v>
      </c>
      <c r="R11" s="45" t="str">
        <f t="shared" si="7"/>
        <v>3.33</v>
      </c>
      <c r="S11" s="40">
        <f t="shared" si="8"/>
        <v>3.3333333333333335</v>
      </c>
      <c r="T11" s="43">
        <f t="shared" si="9"/>
        <v>3</v>
      </c>
      <c r="U11" s="60">
        <v>0</v>
      </c>
      <c r="V11" s="43" t="str">
        <f t="shared" si="10"/>
        <v>0</v>
      </c>
      <c r="W11" s="61">
        <v>10</v>
      </c>
      <c r="X11" s="43" t="str">
        <f t="shared" si="11"/>
        <v>3</v>
      </c>
      <c r="Y11" s="45" t="str">
        <f t="shared" si="12"/>
        <v>8.50</v>
      </c>
      <c r="Z11" s="40">
        <f t="shared" si="13"/>
        <v>8.5</v>
      </c>
      <c r="AA11" s="41">
        <f t="shared" si="14"/>
        <v>0</v>
      </c>
      <c r="AB11" s="62">
        <v>8.5</v>
      </c>
      <c r="AC11" s="43" t="str">
        <f t="shared" si="15"/>
        <v>0</v>
      </c>
      <c r="AD11" s="46" t="str">
        <f t="shared" si="16"/>
        <v>10.50</v>
      </c>
      <c r="AE11" s="46">
        <f t="shared" si="17"/>
        <v>10.5</v>
      </c>
      <c r="AF11" s="43" t="str">
        <f t="shared" si="18"/>
        <v>2</v>
      </c>
      <c r="AG11" s="60">
        <v>8</v>
      </c>
      <c r="AH11" s="43" t="str">
        <f t="shared" si="19"/>
        <v>0</v>
      </c>
      <c r="AI11" s="63">
        <v>13</v>
      </c>
      <c r="AJ11" s="43" t="str">
        <f t="shared" si="20"/>
        <v>1</v>
      </c>
      <c r="AK11" s="48" t="str">
        <f t="shared" si="21"/>
        <v>5.95</v>
      </c>
      <c r="AL11" s="49">
        <f t="shared" si="22"/>
        <v>5.953125</v>
      </c>
      <c r="AM11" s="34">
        <f t="shared" si="23"/>
        <v>10</v>
      </c>
      <c r="AN11" s="50" t="str">
        <f t="shared" si="24"/>
        <v>10.25</v>
      </c>
      <c r="AO11" s="51">
        <f t="shared" si="25"/>
        <v>10.25</v>
      </c>
      <c r="AP11" s="41" t="str">
        <f t="shared" si="26"/>
        <v>20</v>
      </c>
      <c r="AQ11" s="60">
        <v>10.5</v>
      </c>
      <c r="AR11" s="43" t="str">
        <f t="shared" si="27"/>
        <v>5</v>
      </c>
      <c r="AS11" s="61">
        <v>9</v>
      </c>
      <c r="AT11" s="43" t="str">
        <f t="shared" si="28"/>
        <v>0</v>
      </c>
      <c r="AU11" s="61">
        <v>10</v>
      </c>
      <c r="AV11" s="43" t="str">
        <f t="shared" si="29"/>
        <v>5</v>
      </c>
      <c r="AW11" s="64">
        <v>12</v>
      </c>
      <c r="AX11" s="43" t="str">
        <f t="shared" si="30"/>
        <v>5</v>
      </c>
      <c r="AY11" s="52" t="str">
        <f t="shared" si="31"/>
        <v>14.67</v>
      </c>
      <c r="AZ11" s="51">
        <f t="shared" si="32"/>
        <v>14.666666666666666</v>
      </c>
      <c r="BA11" s="41" t="str">
        <f t="shared" si="33"/>
        <v>6</v>
      </c>
      <c r="BB11" s="60">
        <v>14</v>
      </c>
      <c r="BC11" s="43" t="str">
        <f t="shared" si="34"/>
        <v>3</v>
      </c>
      <c r="BD11" s="63">
        <v>16</v>
      </c>
      <c r="BE11" s="43" t="str">
        <f t="shared" si="35"/>
        <v>3</v>
      </c>
      <c r="BF11" s="52" t="str">
        <f t="shared" si="36"/>
        <v>4.00</v>
      </c>
      <c r="BG11" s="51">
        <f t="shared" si="37"/>
        <v>4</v>
      </c>
      <c r="BH11" s="41" t="str">
        <f t="shared" si="38"/>
        <v>0</v>
      </c>
      <c r="BI11" s="61">
        <v>4</v>
      </c>
      <c r="BJ11" s="43" t="str">
        <f t="shared" si="39"/>
        <v>0</v>
      </c>
      <c r="BK11" s="52" t="str">
        <f t="shared" si="40"/>
        <v>10.50</v>
      </c>
      <c r="BL11" s="53">
        <f t="shared" si="41"/>
        <v>10.5</v>
      </c>
      <c r="BM11" s="43" t="str">
        <f t="shared" si="42"/>
        <v>2</v>
      </c>
      <c r="BN11" s="60">
        <v>8</v>
      </c>
      <c r="BO11" s="43" t="str">
        <f t="shared" si="43"/>
        <v>0</v>
      </c>
      <c r="BP11" s="63">
        <v>13</v>
      </c>
      <c r="BQ11" s="43" t="str">
        <f t="shared" si="44"/>
        <v>1</v>
      </c>
      <c r="BR11" s="54" t="str">
        <f t="shared" si="45"/>
        <v>10.72</v>
      </c>
      <c r="BS11" s="55">
        <f t="shared" si="46"/>
        <v>10.71875</v>
      </c>
      <c r="BT11" s="34">
        <f t="shared" si="47"/>
        <v>30</v>
      </c>
      <c r="BU11" s="56" t="str">
        <f t="shared" si="48"/>
        <v>8.34</v>
      </c>
      <c r="BV11" s="57">
        <f t="shared" si="49"/>
        <v>8.3359375</v>
      </c>
      <c r="BW11" s="58" t="s">
        <v>95</v>
      </c>
      <c r="BX11" s="65"/>
    </row>
    <row r="12" spans="1:76" ht="15.75">
      <c r="A12" s="34">
        <v>5</v>
      </c>
      <c r="B12" s="36" t="s">
        <v>96</v>
      </c>
      <c r="C12" s="36" t="s">
        <v>97</v>
      </c>
      <c r="D12" s="37" t="s">
        <v>98</v>
      </c>
      <c r="E12" s="38" t="s">
        <v>99</v>
      </c>
      <c r="F12" s="34" t="s">
        <v>79</v>
      </c>
      <c r="G12" s="39" t="str">
        <f t="shared" si="0"/>
        <v>10.05</v>
      </c>
      <c r="H12" s="40">
        <f t="shared" si="1"/>
        <v>10.050000000000001</v>
      </c>
      <c r="I12" s="41" t="str">
        <f t="shared" si="2"/>
        <v>20</v>
      </c>
      <c r="J12" s="42">
        <v>9</v>
      </c>
      <c r="K12" s="43" t="str">
        <f t="shared" si="3"/>
        <v>0</v>
      </c>
      <c r="L12" s="44">
        <v>8</v>
      </c>
      <c r="M12" s="43" t="str">
        <f t="shared" si="4"/>
        <v>0</v>
      </c>
      <c r="N12" s="44">
        <v>14.5</v>
      </c>
      <c r="O12" s="43" t="str">
        <f t="shared" si="5"/>
        <v>5</v>
      </c>
      <c r="P12" s="44">
        <v>10.25</v>
      </c>
      <c r="Q12" s="43" t="str">
        <f t="shared" si="6"/>
        <v>5</v>
      </c>
      <c r="R12" s="45" t="str">
        <f t="shared" si="7"/>
        <v>10.92</v>
      </c>
      <c r="S12" s="40">
        <f t="shared" si="8"/>
        <v>10.916666666666666</v>
      </c>
      <c r="T12" s="43" t="str">
        <f t="shared" si="9"/>
        <v>6</v>
      </c>
      <c r="U12" s="42">
        <v>11.25</v>
      </c>
      <c r="V12" s="43" t="str">
        <f t="shared" si="10"/>
        <v>3</v>
      </c>
      <c r="W12" s="44">
        <v>10.25</v>
      </c>
      <c r="X12" s="43" t="str">
        <f t="shared" si="11"/>
        <v>3</v>
      </c>
      <c r="Y12" s="45" t="str">
        <f t="shared" si="12"/>
        <v>5.50</v>
      </c>
      <c r="Z12" s="40">
        <f t="shared" si="13"/>
        <v>5.5</v>
      </c>
      <c r="AA12" s="41">
        <f t="shared" si="14"/>
        <v>0</v>
      </c>
      <c r="AB12" s="44">
        <v>5.5</v>
      </c>
      <c r="AC12" s="43" t="str">
        <f t="shared" si="15"/>
        <v>0</v>
      </c>
      <c r="AD12" s="46" t="str">
        <f t="shared" si="16"/>
        <v>10.25</v>
      </c>
      <c r="AE12" s="46">
        <f t="shared" si="17"/>
        <v>10.25</v>
      </c>
      <c r="AF12" s="43" t="str">
        <f t="shared" si="18"/>
        <v>2</v>
      </c>
      <c r="AG12" s="42">
        <v>11</v>
      </c>
      <c r="AH12" s="43" t="str">
        <f t="shared" si="19"/>
        <v>1</v>
      </c>
      <c r="AI12" s="47">
        <v>9.5</v>
      </c>
      <c r="AJ12" s="43" t="str">
        <f t="shared" si="20"/>
        <v>0</v>
      </c>
      <c r="AK12" s="48" t="str">
        <f t="shared" si="21"/>
        <v>9.95</v>
      </c>
      <c r="AL12" s="49">
        <f t="shared" si="22"/>
        <v>9.953125</v>
      </c>
      <c r="AM12" s="34">
        <f t="shared" si="23"/>
        <v>28</v>
      </c>
      <c r="AN12" s="50" t="str">
        <f t="shared" si="24"/>
        <v>10.58</v>
      </c>
      <c r="AO12" s="51">
        <f t="shared" si="25"/>
        <v>10.574999999999999</v>
      </c>
      <c r="AP12" s="41" t="str">
        <f t="shared" si="26"/>
        <v>20</v>
      </c>
      <c r="AQ12" s="42">
        <v>10</v>
      </c>
      <c r="AR12" s="43" t="str">
        <f t="shared" si="27"/>
        <v>5</v>
      </c>
      <c r="AS12" s="44">
        <v>9.75</v>
      </c>
      <c r="AT12" s="43" t="str">
        <f t="shared" si="28"/>
        <v>0</v>
      </c>
      <c r="AU12" s="44">
        <v>12.25</v>
      </c>
      <c r="AV12" s="43" t="str">
        <f t="shared" si="29"/>
        <v>5</v>
      </c>
      <c r="AW12" s="44">
        <v>11</v>
      </c>
      <c r="AX12" s="43" t="str">
        <f t="shared" si="30"/>
        <v>5</v>
      </c>
      <c r="AY12" s="52" t="str">
        <f t="shared" si="31"/>
        <v>15.50</v>
      </c>
      <c r="AZ12" s="51">
        <f t="shared" si="32"/>
        <v>15.5</v>
      </c>
      <c r="BA12" s="41" t="str">
        <f t="shared" si="33"/>
        <v>6</v>
      </c>
      <c r="BB12" s="42">
        <v>15.5</v>
      </c>
      <c r="BC12" s="43" t="str">
        <f t="shared" si="34"/>
        <v>3</v>
      </c>
      <c r="BD12" s="47">
        <v>15.5</v>
      </c>
      <c r="BE12" s="43" t="str">
        <f t="shared" si="35"/>
        <v>3</v>
      </c>
      <c r="BF12" s="52" t="str">
        <f t="shared" si="36"/>
        <v>10.00</v>
      </c>
      <c r="BG12" s="51">
        <f t="shared" si="37"/>
        <v>10</v>
      </c>
      <c r="BH12" s="41" t="str">
        <f t="shared" si="38"/>
        <v>2</v>
      </c>
      <c r="BI12" s="44">
        <v>10</v>
      </c>
      <c r="BJ12" s="43" t="str">
        <f t="shared" si="39"/>
        <v>2</v>
      </c>
      <c r="BK12" s="52" t="str">
        <f t="shared" si="40"/>
        <v>10.25</v>
      </c>
      <c r="BL12" s="53">
        <f t="shared" si="41"/>
        <v>10.25</v>
      </c>
      <c r="BM12" s="43" t="str">
        <f t="shared" si="42"/>
        <v>2</v>
      </c>
      <c r="BN12" s="42">
        <v>9</v>
      </c>
      <c r="BO12" s="43" t="str">
        <f t="shared" si="43"/>
        <v>0</v>
      </c>
      <c r="BP12" s="47">
        <v>11.5</v>
      </c>
      <c r="BQ12" s="43" t="str">
        <f t="shared" si="44"/>
        <v>1</v>
      </c>
      <c r="BR12" s="54" t="str">
        <f t="shared" si="45"/>
        <v>11.42</v>
      </c>
      <c r="BS12" s="55">
        <f t="shared" si="46"/>
        <v>11.421875</v>
      </c>
      <c r="BT12" s="34">
        <f t="shared" si="47"/>
        <v>30</v>
      </c>
      <c r="BU12" s="56" t="str">
        <f t="shared" si="48"/>
        <v>10.69</v>
      </c>
      <c r="BV12" s="57">
        <f t="shared" si="49"/>
        <v>10.6875</v>
      </c>
      <c r="BW12" s="58" t="str">
        <f t="shared" si="50"/>
        <v>Admis(e)</v>
      </c>
      <c r="BX12" s="66">
        <v>1</v>
      </c>
    </row>
    <row r="13" spans="1:76" ht="15.75">
      <c r="A13" s="34">
        <v>6</v>
      </c>
      <c r="B13" s="36" t="s">
        <v>100</v>
      </c>
      <c r="C13" s="36" t="s">
        <v>101</v>
      </c>
      <c r="D13" s="37" t="s">
        <v>102</v>
      </c>
      <c r="E13" s="38" t="s">
        <v>103</v>
      </c>
      <c r="F13" s="34" t="s">
        <v>79</v>
      </c>
      <c r="G13" s="39" t="str">
        <f t="shared" si="0"/>
        <v>10.30</v>
      </c>
      <c r="H13" s="40">
        <f t="shared" si="1"/>
        <v>10.3</v>
      </c>
      <c r="I13" s="41" t="str">
        <f t="shared" si="2"/>
        <v>20</v>
      </c>
      <c r="J13" s="42">
        <v>7.5</v>
      </c>
      <c r="K13" s="43" t="str">
        <f t="shared" si="3"/>
        <v>0</v>
      </c>
      <c r="L13" s="44">
        <v>10</v>
      </c>
      <c r="M13" s="43" t="str">
        <f t="shared" si="4"/>
        <v>5</v>
      </c>
      <c r="N13" s="44">
        <v>14</v>
      </c>
      <c r="O13" s="43" t="str">
        <f t="shared" si="5"/>
        <v>5</v>
      </c>
      <c r="P13" s="44">
        <v>11.25</v>
      </c>
      <c r="Q13" s="43" t="str">
        <f t="shared" si="6"/>
        <v>5</v>
      </c>
      <c r="R13" s="45" t="str">
        <f t="shared" si="7"/>
        <v>10.58</v>
      </c>
      <c r="S13" s="40">
        <f t="shared" si="8"/>
        <v>10.583333333333334</v>
      </c>
      <c r="T13" s="43" t="str">
        <f t="shared" si="9"/>
        <v>6</v>
      </c>
      <c r="U13" s="42">
        <v>10.25</v>
      </c>
      <c r="V13" s="43" t="str">
        <f t="shared" si="10"/>
        <v>3</v>
      </c>
      <c r="W13" s="44">
        <v>11.25</v>
      </c>
      <c r="X13" s="43" t="str">
        <f t="shared" si="11"/>
        <v>3</v>
      </c>
      <c r="Y13" s="45" t="str">
        <f t="shared" si="12"/>
        <v>8.00</v>
      </c>
      <c r="Z13" s="40">
        <f t="shared" si="13"/>
        <v>8</v>
      </c>
      <c r="AA13" s="41">
        <f t="shared" si="14"/>
        <v>0</v>
      </c>
      <c r="AB13" s="44">
        <v>8</v>
      </c>
      <c r="AC13" s="43" t="str">
        <f t="shared" si="15"/>
        <v>0</v>
      </c>
      <c r="AD13" s="46" t="str">
        <f t="shared" si="16"/>
        <v>11.25</v>
      </c>
      <c r="AE13" s="46">
        <f t="shared" si="17"/>
        <v>11.25</v>
      </c>
      <c r="AF13" s="43" t="str">
        <f t="shared" si="18"/>
        <v>2</v>
      </c>
      <c r="AG13" s="42">
        <v>11</v>
      </c>
      <c r="AH13" s="43" t="str">
        <f t="shared" si="19"/>
        <v>1</v>
      </c>
      <c r="AI13" s="47">
        <v>11.5</v>
      </c>
      <c r="AJ13" s="43" t="str">
        <f t="shared" si="20"/>
        <v>1</v>
      </c>
      <c r="AK13" s="48" t="str">
        <f t="shared" si="21"/>
        <v>10.33</v>
      </c>
      <c r="AL13" s="49">
        <f t="shared" si="22"/>
        <v>10.328125</v>
      </c>
      <c r="AM13" s="34">
        <f t="shared" si="23"/>
        <v>30</v>
      </c>
      <c r="AN13" s="50" t="str">
        <f t="shared" si="24"/>
        <v>9.20</v>
      </c>
      <c r="AO13" s="51">
        <f t="shared" si="25"/>
        <v>9.1999999999999993</v>
      </c>
      <c r="AP13" s="41">
        <f t="shared" si="26"/>
        <v>5</v>
      </c>
      <c r="AQ13" s="42">
        <v>9.5</v>
      </c>
      <c r="AR13" s="43" t="str">
        <f t="shared" si="27"/>
        <v>0</v>
      </c>
      <c r="AS13" s="44">
        <v>8.5</v>
      </c>
      <c r="AT13" s="43" t="str">
        <f t="shared" si="28"/>
        <v>0</v>
      </c>
      <c r="AU13" s="44">
        <v>8.5</v>
      </c>
      <c r="AV13" s="43" t="str">
        <f t="shared" si="29"/>
        <v>0</v>
      </c>
      <c r="AW13" s="44">
        <v>10.5</v>
      </c>
      <c r="AX13" s="43" t="str">
        <f t="shared" si="30"/>
        <v>5</v>
      </c>
      <c r="AY13" s="52" t="str">
        <f t="shared" si="31"/>
        <v>15.50</v>
      </c>
      <c r="AZ13" s="51">
        <f t="shared" si="32"/>
        <v>15.5</v>
      </c>
      <c r="BA13" s="41" t="str">
        <f t="shared" si="33"/>
        <v>6</v>
      </c>
      <c r="BB13" s="42">
        <v>15.5</v>
      </c>
      <c r="BC13" s="43" t="str">
        <f t="shared" si="34"/>
        <v>3</v>
      </c>
      <c r="BD13" s="47">
        <v>15.5</v>
      </c>
      <c r="BE13" s="43" t="str">
        <f t="shared" si="35"/>
        <v>3</v>
      </c>
      <c r="BF13" s="52" t="str">
        <f t="shared" si="36"/>
        <v>10.00</v>
      </c>
      <c r="BG13" s="51">
        <f t="shared" si="37"/>
        <v>10</v>
      </c>
      <c r="BH13" s="41" t="str">
        <f t="shared" si="38"/>
        <v>2</v>
      </c>
      <c r="BI13" s="44">
        <v>10</v>
      </c>
      <c r="BJ13" s="43" t="str">
        <f t="shared" si="39"/>
        <v>2</v>
      </c>
      <c r="BK13" s="52" t="str">
        <f t="shared" si="40"/>
        <v>9.25</v>
      </c>
      <c r="BL13" s="53">
        <f t="shared" si="41"/>
        <v>9.25</v>
      </c>
      <c r="BM13" s="43">
        <f t="shared" si="42"/>
        <v>1</v>
      </c>
      <c r="BN13" s="42">
        <v>8</v>
      </c>
      <c r="BO13" s="43" t="str">
        <f t="shared" si="43"/>
        <v>0</v>
      </c>
      <c r="BP13" s="47">
        <v>10.5</v>
      </c>
      <c r="BQ13" s="43" t="str">
        <f t="shared" si="44"/>
        <v>1</v>
      </c>
      <c r="BR13" s="54" t="str">
        <f t="shared" si="45"/>
        <v>10.44</v>
      </c>
      <c r="BS13" s="55">
        <f t="shared" si="46"/>
        <v>10.4375</v>
      </c>
      <c r="BT13" s="34">
        <f t="shared" si="47"/>
        <v>30</v>
      </c>
      <c r="BU13" s="56" t="str">
        <f t="shared" si="48"/>
        <v>10.38</v>
      </c>
      <c r="BV13" s="57">
        <f t="shared" si="49"/>
        <v>10.3828125</v>
      </c>
      <c r="BW13" s="58" t="str">
        <f t="shared" si="50"/>
        <v>Admis(e)</v>
      </c>
      <c r="BX13" s="66">
        <v>1</v>
      </c>
    </row>
    <row r="14" spans="1:76" ht="15.75">
      <c r="A14" s="34">
        <v>7</v>
      </c>
      <c r="B14" s="36" t="s">
        <v>104</v>
      </c>
      <c r="C14" s="36" t="s">
        <v>105</v>
      </c>
      <c r="D14" s="37" t="s">
        <v>106</v>
      </c>
      <c r="E14" s="38" t="s">
        <v>107</v>
      </c>
      <c r="F14" s="34" t="s">
        <v>108</v>
      </c>
      <c r="G14" s="39" t="str">
        <f t="shared" si="0"/>
        <v>11.75</v>
      </c>
      <c r="H14" s="40">
        <f t="shared" si="1"/>
        <v>11.75</v>
      </c>
      <c r="I14" s="41" t="str">
        <f t="shared" si="2"/>
        <v>20</v>
      </c>
      <c r="J14" s="42">
        <v>9.5</v>
      </c>
      <c r="K14" s="43" t="str">
        <f t="shared" si="3"/>
        <v>0</v>
      </c>
      <c r="L14" s="44">
        <v>10.5</v>
      </c>
      <c r="M14" s="43" t="str">
        <f t="shared" si="4"/>
        <v>5</v>
      </c>
      <c r="N14" s="44">
        <v>15</v>
      </c>
      <c r="O14" s="43" t="str">
        <f t="shared" si="5"/>
        <v>5</v>
      </c>
      <c r="P14" s="44">
        <v>13.75</v>
      </c>
      <c r="Q14" s="43" t="str">
        <f t="shared" si="6"/>
        <v>5</v>
      </c>
      <c r="R14" s="45" t="str">
        <f t="shared" si="7"/>
        <v>10.17</v>
      </c>
      <c r="S14" s="40">
        <f t="shared" si="8"/>
        <v>10.166666666666666</v>
      </c>
      <c r="T14" s="43" t="str">
        <f t="shared" si="9"/>
        <v>6</v>
      </c>
      <c r="U14" s="42">
        <v>9.75</v>
      </c>
      <c r="V14" s="43" t="str">
        <f t="shared" si="10"/>
        <v>0</v>
      </c>
      <c r="W14" s="44">
        <v>11</v>
      </c>
      <c r="X14" s="43" t="str">
        <f t="shared" si="11"/>
        <v>3</v>
      </c>
      <c r="Y14" s="45" t="str">
        <f t="shared" si="12"/>
        <v>12.00</v>
      </c>
      <c r="Z14" s="40">
        <f t="shared" si="13"/>
        <v>12</v>
      </c>
      <c r="AA14" s="41" t="str">
        <f t="shared" si="14"/>
        <v>2</v>
      </c>
      <c r="AB14" s="44">
        <v>12</v>
      </c>
      <c r="AC14" s="43" t="str">
        <f t="shared" si="15"/>
        <v>2</v>
      </c>
      <c r="AD14" s="46" t="str">
        <f t="shared" si="16"/>
        <v>9.00</v>
      </c>
      <c r="AE14" s="46">
        <f t="shared" si="17"/>
        <v>9</v>
      </c>
      <c r="AF14" s="43">
        <f t="shared" si="18"/>
        <v>1</v>
      </c>
      <c r="AG14" s="42">
        <v>10.5</v>
      </c>
      <c r="AH14" s="43" t="str">
        <f t="shared" si="19"/>
        <v>1</v>
      </c>
      <c r="AI14" s="47">
        <v>7.5</v>
      </c>
      <c r="AJ14" s="43" t="str">
        <f t="shared" si="20"/>
        <v>0</v>
      </c>
      <c r="AK14" s="48" t="str">
        <f t="shared" si="21"/>
        <v>11.13</v>
      </c>
      <c r="AL14" s="49">
        <f t="shared" si="22"/>
        <v>11.125</v>
      </c>
      <c r="AM14" s="34">
        <f t="shared" si="23"/>
        <v>30</v>
      </c>
      <c r="AN14" s="50" t="str">
        <f t="shared" si="24"/>
        <v>11.80</v>
      </c>
      <c r="AO14" s="51">
        <f t="shared" si="25"/>
        <v>11.8</v>
      </c>
      <c r="AP14" s="41" t="str">
        <f t="shared" si="26"/>
        <v>20</v>
      </c>
      <c r="AQ14" s="42">
        <v>9.5</v>
      </c>
      <c r="AR14" s="43" t="str">
        <f t="shared" si="27"/>
        <v>0</v>
      </c>
      <c r="AS14" s="44">
        <v>11.5</v>
      </c>
      <c r="AT14" s="43" t="str">
        <f t="shared" si="28"/>
        <v>5</v>
      </c>
      <c r="AU14" s="44">
        <v>14.5</v>
      </c>
      <c r="AV14" s="43" t="str">
        <f t="shared" si="29"/>
        <v>5</v>
      </c>
      <c r="AW14" s="44">
        <v>13</v>
      </c>
      <c r="AX14" s="43" t="str">
        <f t="shared" si="30"/>
        <v>5</v>
      </c>
      <c r="AY14" s="52" t="str">
        <f t="shared" si="31"/>
        <v>16.00</v>
      </c>
      <c r="AZ14" s="51">
        <f t="shared" si="32"/>
        <v>16</v>
      </c>
      <c r="BA14" s="41" t="str">
        <f t="shared" si="33"/>
        <v>6</v>
      </c>
      <c r="BB14" s="42">
        <v>16</v>
      </c>
      <c r="BC14" s="43" t="str">
        <f t="shared" si="34"/>
        <v>3</v>
      </c>
      <c r="BD14" s="47">
        <v>16</v>
      </c>
      <c r="BE14" s="43" t="str">
        <f t="shared" si="35"/>
        <v>3</v>
      </c>
      <c r="BF14" s="52" t="str">
        <f t="shared" si="36"/>
        <v>11.00</v>
      </c>
      <c r="BG14" s="51">
        <f t="shared" si="37"/>
        <v>11</v>
      </c>
      <c r="BH14" s="41" t="str">
        <f t="shared" si="38"/>
        <v>2</v>
      </c>
      <c r="BI14" s="44">
        <v>11</v>
      </c>
      <c r="BJ14" s="43" t="str">
        <f t="shared" si="39"/>
        <v>2</v>
      </c>
      <c r="BK14" s="52" t="str">
        <f t="shared" si="40"/>
        <v>7.75</v>
      </c>
      <c r="BL14" s="53">
        <f t="shared" si="41"/>
        <v>7.75</v>
      </c>
      <c r="BM14" s="43">
        <f t="shared" si="42"/>
        <v>0</v>
      </c>
      <c r="BN14" s="42">
        <v>6.5</v>
      </c>
      <c r="BO14" s="43" t="str">
        <f t="shared" si="43"/>
        <v>0</v>
      </c>
      <c r="BP14" s="47">
        <v>9</v>
      </c>
      <c r="BQ14" s="43" t="str">
        <f t="shared" si="44"/>
        <v>0</v>
      </c>
      <c r="BR14" s="54" t="str">
        <f t="shared" si="45"/>
        <v>12.03</v>
      </c>
      <c r="BS14" s="55">
        <f t="shared" si="46"/>
        <v>12.03125</v>
      </c>
      <c r="BT14" s="34">
        <f t="shared" si="47"/>
        <v>30</v>
      </c>
      <c r="BU14" s="56" t="str">
        <f t="shared" si="48"/>
        <v>11.58</v>
      </c>
      <c r="BV14" s="57">
        <f t="shared" si="49"/>
        <v>11.578125</v>
      </c>
      <c r="BW14" s="58" t="str">
        <f t="shared" si="50"/>
        <v>Admis(e)</v>
      </c>
      <c r="BX14" s="66">
        <v>1</v>
      </c>
    </row>
    <row r="15" spans="1:76" ht="15.75">
      <c r="A15" s="34">
        <v>8</v>
      </c>
      <c r="B15" s="67" t="s">
        <v>109</v>
      </c>
      <c r="C15" s="67" t="s">
        <v>110</v>
      </c>
      <c r="D15" s="68" t="s">
        <v>111</v>
      </c>
      <c r="E15" s="38" t="s">
        <v>112</v>
      </c>
      <c r="F15" s="34" t="s">
        <v>89</v>
      </c>
      <c r="G15" s="39" t="str">
        <f t="shared" si="0"/>
        <v>10.18</v>
      </c>
      <c r="H15" s="40">
        <f t="shared" si="1"/>
        <v>10.175000000000001</v>
      </c>
      <c r="I15" s="41" t="str">
        <f t="shared" si="2"/>
        <v>20</v>
      </c>
      <c r="J15" s="42">
        <v>8.25</v>
      </c>
      <c r="K15" s="43" t="str">
        <f t="shared" si="3"/>
        <v>0</v>
      </c>
      <c r="L15" s="44">
        <v>9.5</v>
      </c>
      <c r="M15" s="43" t="str">
        <f t="shared" si="4"/>
        <v>0</v>
      </c>
      <c r="N15" s="44">
        <v>13</v>
      </c>
      <c r="O15" s="43" t="str">
        <f t="shared" si="5"/>
        <v>5</v>
      </c>
      <c r="P15" s="44">
        <v>11.25</v>
      </c>
      <c r="Q15" s="43" t="str">
        <f t="shared" si="6"/>
        <v>5</v>
      </c>
      <c r="R15" s="45" t="str">
        <f t="shared" si="7"/>
        <v>10.33</v>
      </c>
      <c r="S15" s="40">
        <f t="shared" si="8"/>
        <v>10.333333333333334</v>
      </c>
      <c r="T15" s="43" t="str">
        <f t="shared" si="9"/>
        <v>6</v>
      </c>
      <c r="U15" s="42">
        <v>9.75</v>
      </c>
      <c r="V15" s="43" t="str">
        <f t="shared" si="10"/>
        <v>0</v>
      </c>
      <c r="W15" s="44">
        <v>11.5</v>
      </c>
      <c r="X15" s="43" t="str">
        <f t="shared" si="11"/>
        <v>3</v>
      </c>
      <c r="Y15" s="45" t="str">
        <f t="shared" si="12"/>
        <v>10.50</v>
      </c>
      <c r="Z15" s="40">
        <f t="shared" si="13"/>
        <v>10.5</v>
      </c>
      <c r="AA15" s="41" t="str">
        <f t="shared" si="14"/>
        <v>2</v>
      </c>
      <c r="AB15" s="44">
        <v>10.5</v>
      </c>
      <c r="AC15" s="43" t="str">
        <f t="shared" si="15"/>
        <v>2</v>
      </c>
      <c r="AD15" s="46" t="str">
        <f t="shared" si="16"/>
        <v>10.00</v>
      </c>
      <c r="AE15" s="46">
        <f t="shared" si="17"/>
        <v>10</v>
      </c>
      <c r="AF15" s="43" t="str">
        <f t="shared" si="18"/>
        <v>2</v>
      </c>
      <c r="AG15" s="42">
        <v>12</v>
      </c>
      <c r="AH15" s="43" t="str">
        <f t="shared" si="19"/>
        <v>1</v>
      </c>
      <c r="AI15" s="47">
        <v>8</v>
      </c>
      <c r="AJ15" s="43" t="str">
        <f t="shared" si="20"/>
        <v>0</v>
      </c>
      <c r="AK15" s="48" t="str">
        <f t="shared" si="21"/>
        <v>10.20</v>
      </c>
      <c r="AL15" s="49">
        <f t="shared" si="22"/>
        <v>10.203125</v>
      </c>
      <c r="AM15" s="34">
        <f t="shared" si="23"/>
        <v>30</v>
      </c>
      <c r="AN15" s="50" t="str">
        <f t="shared" si="24"/>
        <v>10.58</v>
      </c>
      <c r="AO15" s="51">
        <f t="shared" si="25"/>
        <v>10.574999999999999</v>
      </c>
      <c r="AP15" s="41" t="str">
        <f t="shared" si="26"/>
        <v>20</v>
      </c>
      <c r="AQ15" s="42">
        <v>9.75</v>
      </c>
      <c r="AR15" s="43" t="str">
        <f t="shared" si="27"/>
        <v>0</v>
      </c>
      <c r="AS15" s="44">
        <v>9</v>
      </c>
      <c r="AT15" s="43" t="str">
        <f t="shared" si="28"/>
        <v>0</v>
      </c>
      <c r="AU15" s="44">
        <v>13</v>
      </c>
      <c r="AV15" s="43" t="str">
        <f t="shared" si="29"/>
        <v>5</v>
      </c>
      <c r="AW15" s="44">
        <v>11.75</v>
      </c>
      <c r="AX15" s="43" t="str">
        <f t="shared" si="30"/>
        <v>5</v>
      </c>
      <c r="AY15" s="52" t="str">
        <f t="shared" si="31"/>
        <v>14.67</v>
      </c>
      <c r="AZ15" s="51">
        <f t="shared" si="32"/>
        <v>14.666666666666666</v>
      </c>
      <c r="BA15" s="41" t="str">
        <f t="shared" si="33"/>
        <v>6</v>
      </c>
      <c r="BB15" s="42">
        <v>14</v>
      </c>
      <c r="BC15" s="43" t="str">
        <f t="shared" si="34"/>
        <v>3</v>
      </c>
      <c r="BD15" s="47">
        <v>16</v>
      </c>
      <c r="BE15" s="43" t="str">
        <f t="shared" si="35"/>
        <v>3</v>
      </c>
      <c r="BF15" s="52" t="str">
        <f t="shared" si="36"/>
        <v>10.00</v>
      </c>
      <c r="BG15" s="51">
        <f t="shared" si="37"/>
        <v>10</v>
      </c>
      <c r="BH15" s="41" t="str">
        <f t="shared" si="38"/>
        <v>2</v>
      </c>
      <c r="BI15" s="44">
        <v>10</v>
      </c>
      <c r="BJ15" s="43" t="str">
        <f t="shared" si="39"/>
        <v>2</v>
      </c>
      <c r="BK15" s="52" t="str">
        <f t="shared" si="40"/>
        <v>7.75</v>
      </c>
      <c r="BL15" s="53">
        <f t="shared" si="41"/>
        <v>7.75</v>
      </c>
      <c r="BM15" s="43">
        <f t="shared" si="42"/>
        <v>1</v>
      </c>
      <c r="BN15" s="42">
        <v>4</v>
      </c>
      <c r="BO15" s="43" t="str">
        <f t="shared" si="43"/>
        <v>0</v>
      </c>
      <c r="BP15" s="47">
        <v>11.5</v>
      </c>
      <c r="BQ15" s="43" t="str">
        <f t="shared" si="44"/>
        <v>1</v>
      </c>
      <c r="BR15" s="54" t="str">
        <f t="shared" si="45"/>
        <v>10.95</v>
      </c>
      <c r="BS15" s="55">
        <f t="shared" si="46"/>
        <v>10.953125</v>
      </c>
      <c r="BT15" s="34">
        <f t="shared" si="47"/>
        <v>30</v>
      </c>
      <c r="BU15" s="56" t="str">
        <f t="shared" si="48"/>
        <v>10.58</v>
      </c>
      <c r="BV15" s="57">
        <f t="shared" si="49"/>
        <v>10.578125</v>
      </c>
      <c r="BW15" s="58" t="s">
        <v>95</v>
      </c>
      <c r="BX15" s="69"/>
    </row>
    <row r="16" spans="1:76" ht="15.75">
      <c r="A16" s="34">
        <v>9</v>
      </c>
      <c r="B16" s="67" t="s">
        <v>113</v>
      </c>
      <c r="C16" s="67" t="s">
        <v>114</v>
      </c>
      <c r="D16" s="68" t="s">
        <v>115</v>
      </c>
      <c r="E16" s="38" t="s">
        <v>116</v>
      </c>
      <c r="F16" s="34" t="s">
        <v>108</v>
      </c>
      <c r="G16" s="39" t="str">
        <f t="shared" si="0"/>
        <v>0.00</v>
      </c>
      <c r="H16" s="40">
        <f t="shared" si="1"/>
        <v>0</v>
      </c>
      <c r="I16" s="41">
        <f t="shared" si="2"/>
        <v>0</v>
      </c>
      <c r="J16" s="42"/>
      <c r="K16" s="43" t="str">
        <f t="shared" si="3"/>
        <v>0</v>
      </c>
      <c r="L16" s="44"/>
      <c r="M16" s="43" t="str">
        <f t="shared" si="4"/>
        <v>0</v>
      </c>
      <c r="N16" s="44"/>
      <c r="O16" s="43" t="str">
        <f t="shared" si="5"/>
        <v>0</v>
      </c>
      <c r="P16" s="44"/>
      <c r="Q16" s="43" t="str">
        <f t="shared" si="6"/>
        <v>0</v>
      </c>
      <c r="R16" s="45" t="str">
        <f t="shared" si="7"/>
        <v>0.00</v>
      </c>
      <c r="S16" s="40">
        <f t="shared" si="8"/>
        <v>0</v>
      </c>
      <c r="T16" s="43">
        <f t="shared" si="9"/>
        <v>0</v>
      </c>
      <c r="U16" s="42"/>
      <c r="V16" s="43" t="str">
        <f t="shared" si="10"/>
        <v>0</v>
      </c>
      <c r="W16" s="44">
        <v>0</v>
      </c>
      <c r="X16" s="43" t="str">
        <f t="shared" si="11"/>
        <v>0</v>
      </c>
      <c r="Y16" s="45" t="str">
        <f t="shared" si="12"/>
        <v>0.00</v>
      </c>
      <c r="Z16" s="40">
        <f t="shared" si="13"/>
        <v>0</v>
      </c>
      <c r="AA16" s="41">
        <f t="shared" si="14"/>
        <v>0</v>
      </c>
      <c r="AB16" s="44"/>
      <c r="AC16" s="43" t="str">
        <f t="shared" si="15"/>
        <v>0</v>
      </c>
      <c r="AD16" s="46" t="str">
        <f t="shared" si="16"/>
        <v>0.00</v>
      </c>
      <c r="AE16" s="46">
        <f t="shared" si="17"/>
        <v>0</v>
      </c>
      <c r="AF16" s="43">
        <f t="shared" si="18"/>
        <v>0</v>
      </c>
      <c r="AG16" s="42"/>
      <c r="AH16" s="43" t="str">
        <f t="shared" si="19"/>
        <v>0</v>
      </c>
      <c r="AI16" s="47"/>
      <c r="AJ16" s="43" t="str">
        <f t="shared" si="20"/>
        <v>0</v>
      </c>
      <c r="AK16" s="48" t="str">
        <f t="shared" si="21"/>
        <v>0.00</v>
      </c>
      <c r="AL16" s="49">
        <f t="shared" si="22"/>
        <v>0</v>
      </c>
      <c r="AM16" s="34">
        <f t="shared" si="23"/>
        <v>0</v>
      </c>
      <c r="AN16" s="50" t="str">
        <f t="shared" si="24"/>
        <v>0.00</v>
      </c>
      <c r="AO16" s="51">
        <f t="shared" si="25"/>
        <v>0</v>
      </c>
      <c r="AP16" s="41">
        <f t="shared" si="26"/>
        <v>0</v>
      </c>
      <c r="AQ16" s="42"/>
      <c r="AR16" s="43" t="str">
        <f t="shared" si="27"/>
        <v>0</v>
      </c>
      <c r="AS16" s="44"/>
      <c r="AT16" s="43" t="str">
        <f t="shared" si="28"/>
        <v>0</v>
      </c>
      <c r="AU16" s="44"/>
      <c r="AV16" s="43" t="str">
        <f t="shared" si="29"/>
        <v>0</v>
      </c>
      <c r="AW16" s="44"/>
      <c r="AX16" s="43" t="str">
        <f t="shared" si="30"/>
        <v>0</v>
      </c>
      <c r="AY16" s="52" t="str">
        <f t="shared" si="31"/>
        <v>0.00</v>
      </c>
      <c r="AZ16" s="51">
        <f t="shared" si="32"/>
        <v>0</v>
      </c>
      <c r="BA16" s="41">
        <f t="shared" si="33"/>
        <v>0</v>
      </c>
      <c r="BB16" s="42"/>
      <c r="BC16" s="43" t="str">
        <f t="shared" si="34"/>
        <v>0</v>
      </c>
      <c r="BD16" s="47"/>
      <c r="BE16" s="43" t="str">
        <f t="shared" si="35"/>
        <v>0</v>
      </c>
      <c r="BF16" s="52" t="str">
        <f t="shared" si="36"/>
        <v>0.00</v>
      </c>
      <c r="BG16" s="51">
        <f t="shared" si="37"/>
        <v>0</v>
      </c>
      <c r="BH16" s="41" t="str">
        <f t="shared" si="38"/>
        <v>0</v>
      </c>
      <c r="BI16" s="44"/>
      <c r="BJ16" s="43" t="str">
        <f t="shared" si="39"/>
        <v>0</v>
      </c>
      <c r="BK16" s="52" t="str">
        <f t="shared" si="40"/>
        <v>0.00</v>
      </c>
      <c r="BL16" s="53">
        <f t="shared" si="41"/>
        <v>0</v>
      </c>
      <c r="BM16" s="43">
        <f t="shared" si="42"/>
        <v>0</v>
      </c>
      <c r="BN16" s="42"/>
      <c r="BO16" s="43" t="str">
        <f t="shared" si="43"/>
        <v>0</v>
      </c>
      <c r="BP16" s="47"/>
      <c r="BQ16" s="43" t="str">
        <f t="shared" si="44"/>
        <v>0</v>
      </c>
      <c r="BR16" s="54" t="str">
        <f t="shared" si="45"/>
        <v>0.00</v>
      </c>
      <c r="BS16" s="55">
        <f t="shared" si="46"/>
        <v>0</v>
      </c>
      <c r="BT16" s="34">
        <f t="shared" si="47"/>
        <v>0</v>
      </c>
      <c r="BU16" s="56" t="str">
        <f t="shared" si="48"/>
        <v>0.00</v>
      </c>
      <c r="BV16" s="57">
        <f t="shared" si="49"/>
        <v>0</v>
      </c>
      <c r="BW16" s="58" t="s">
        <v>80</v>
      </c>
      <c r="BX16" s="69"/>
    </row>
    <row r="17" spans="1:76" ht="15.75">
      <c r="A17" s="34">
        <v>10</v>
      </c>
      <c r="B17" s="36" t="s">
        <v>117</v>
      </c>
      <c r="C17" s="36" t="s">
        <v>118</v>
      </c>
      <c r="D17" s="37" t="s">
        <v>119</v>
      </c>
      <c r="E17" s="38" t="s">
        <v>120</v>
      </c>
      <c r="F17" s="34" t="s">
        <v>89</v>
      </c>
      <c r="G17" s="39" t="str">
        <f t="shared" si="0"/>
        <v>9.20</v>
      </c>
      <c r="H17" s="40">
        <f t="shared" si="1"/>
        <v>9.1999999999999993</v>
      </c>
      <c r="I17" s="41">
        <f t="shared" si="2"/>
        <v>10</v>
      </c>
      <c r="J17" s="42">
        <v>7.5</v>
      </c>
      <c r="K17" s="43" t="str">
        <f t="shared" si="3"/>
        <v>0</v>
      </c>
      <c r="L17" s="44">
        <v>7</v>
      </c>
      <c r="M17" s="43" t="str">
        <f t="shared" si="4"/>
        <v>0</v>
      </c>
      <c r="N17" s="44">
        <v>13.25</v>
      </c>
      <c r="O17" s="43" t="str">
        <f t="shared" si="5"/>
        <v>5</v>
      </c>
      <c r="P17" s="44">
        <v>11</v>
      </c>
      <c r="Q17" s="43" t="str">
        <f t="shared" si="6"/>
        <v>5</v>
      </c>
      <c r="R17" s="45" t="str">
        <f t="shared" si="7"/>
        <v>11.00</v>
      </c>
      <c r="S17" s="40">
        <f t="shared" si="8"/>
        <v>11</v>
      </c>
      <c r="T17" s="43" t="str">
        <f t="shared" si="9"/>
        <v>6</v>
      </c>
      <c r="U17" s="42">
        <v>13</v>
      </c>
      <c r="V17" s="43" t="str">
        <f t="shared" si="10"/>
        <v>3</v>
      </c>
      <c r="W17" s="44">
        <v>7</v>
      </c>
      <c r="X17" s="43" t="str">
        <f t="shared" si="11"/>
        <v>0</v>
      </c>
      <c r="Y17" s="45" t="str">
        <f t="shared" si="12"/>
        <v>16.50</v>
      </c>
      <c r="Z17" s="40">
        <f t="shared" si="13"/>
        <v>16.5</v>
      </c>
      <c r="AA17" s="41" t="str">
        <f t="shared" si="14"/>
        <v>2</v>
      </c>
      <c r="AB17" s="44">
        <v>16.5</v>
      </c>
      <c r="AC17" s="43" t="str">
        <f t="shared" si="15"/>
        <v>2</v>
      </c>
      <c r="AD17" s="46" t="str">
        <f t="shared" si="16"/>
        <v>11.25</v>
      </c>
      <c r="AE17" s="46">
        <f t="shared" si="17"/>
        <v>11.25</v>
      </c>
      <c r="AF17" s="43" t="str">
        <f t="shared" si="18"/>
        <v>2</v>
      </c>
      <c r="AG17" s="42">
        <v>10</v>
      </c>
      <c r="AH17" s="43" t="str">
        <f t="shared" si="19"/>
        <v>1</v>
      </c>
      <c r="AI17" s="47">
        <v>12.5</v>
      </c>
      <c r="AJ17" s="43" t="str">
        <f t="shared" si="20"/>
        <v>1</v>
      </c>
      <c r="AK17" s="48" t="str">
        <f t="shared" si="21"/>
        <v>10.25</v>
      </c>
      <c r="AL17" s="49">
        <f t="shared" si="22"/>
        <v>10.25</v>
      </c>
      <c r="AM17" s="34">
        <f t="shared" si="23"/>
        <v>30</v>
      </c>
      <c r="AN17" s="50" t="str">
        <f t="shared" si="24"/>
        <v>8.78</v>
      </c>
      <c r="AO17" s="51">
        <f t="shared" si="25"/>
        <v>8.7750000000000004</v>
      </c>
      <c r="AP17" s="41">
        <f t="shared" si="26"/>
        <v>5</v>
      </c>
      <c r="AQ17" s="42">
        <v>7.5</v>
      </c>
      <c r="AR17" s="43" t="str">
        <f t="shared" si="27"/>
        <v>0</v>
      </c>
      <c r="AS17" s="44">
        <v>8.25</v>
      </c>
      <c r="AT17" s="43" t="str">
        <f t="shared" si="28"/>
        <v>0</v>
      </c>
      <c r="AU17" s="44">
        <v>11</v>
      </c>
      <c r="AV17" s="43" t="str">
        <f t="shared" si="29"/>
        <v>5</v>
      </c>
      <c r="AW17" s="44">
        <v>9.25</v>
      </c>
      <c r="AX17" s="43" t="str">
        <f t="shared" si="30"/>
        <v>0</v>
      </c>
      <c r="AY17" s="52" t="str">
        <f t="shared" si="31"/>
        <v>16.00</v>
      </c>
      <c r="AZ17" s="51">
        <f t="shared" si="32"/>
        <v>16</v>
      </c>
      <c r="BA17" s="41" t="str">
        <f t="shared" si="33"/>
        <v>6</v>
      </c>
      <c r="BB17" s="42">
        <v>16</v>
      </c>
      <c r="BC17" s="43" t="str">
        <f t="shared" si="34"/>
        <v>3</v>
      </c>
      <c r="BD17" s="47">
        <v>16</v>
      </c>
      <c r="BE17" s="43" t="str">
        <f t="shared" si="35"/>
        <v>3</v>
      </c>
      <c r="BF17" s="52" t="str">
        <f t="shared" si="36"/>
        <v>10.00</v>
      </c>
      <c r="BG17" s="51">
        <f t="shared" si="37"/>
        <v>10</v>
      </c>
      <c r="BH17" s="41" t="str">
        <f t="shared" si="38"/>
        <v>2</v>
      </c>
      <c r="BI17" s="44">
        <v>10</v>
      </c>
      <c r="BJ17" s="43" t="str">
        <f t="shared" si="39"/>
        <v>2</v>
      </c>
      <c r="BK17" s="52" t="str">
        <f t="shared" si="40"/>
        <v>8.00</v>
      </c>
      <c r="BL17" s="53">
        <f t="shared" si="41"/>
        <v>8</v>
      </c>
      <c r="BM17" s="43">
        <f t="shared" si="42"/>
        <v>1</v>
      </c>
      <c r="BN17" s="42">
        <v>6</v>
      </c>
      <c r="BO17" s="43" t="str">
        <f t="shared" si="43"/>
        <v>0</v>
      </c>
      <c r="BP17" s="47">
        <v>10</v>
      </c>
      <c r="BQ17" s="43" t="str">
        <f t="shared" si="44"/>
        <v>1</v>
      </c>
      <c r="BR17" s="54" t="str">
        <f t="shared" si="45"/>
        <v>10.11</v>
      </c>
      <c r="BS17" s="55">
        <f t="shared" si="46"/>
        <v>10.109375</v>
      </c>
      <c r="BT17" s="34">
        <f t="shared" si="47"/>
        <v>30</v>
      </c>
      <c r="BU17" s="56" t="str">
        <f t="shared" si="48"/>
        <v>10.18</v>
      </c>
      <c r="BV17" s="57">
        <f t="shared" si="49"/>
        <v>10.1796875</v>
      </c>
      <c r="BW17" s="58" t="str">
        <f t="shared" si="50"/>
        <v>Admis(e)</v>
      </c>
      <c r="BX17" s="66">
        <v>2</v>
      </c>
    </row>
    <row r="18" spans="1:76" ht="15.75">
      <c r="A18" s="34">
        <v>11</v>
      </c>
      <c r="B18" s="36" t="s">
        <v>121</v>
      </c>
      <c r="C18" s="36" t="s">
        <v>122</v>
      </c>
      <c r="D18" s="37" t="s">
        <v>123</v>
      </c>
      <c r="E18" s="38" t="s">
        <v>124</v>
      </c>
      <c r="F18" s="34" t="s">
        <v>125</v>
      </c>
      <c r="G18" s="39" t="str">
        <f t="shared" si="0"/>
        <v>5.83</v>
      </c>
      <c r="H18" s="40">
        <f t="shared" si="1"/>
        <v>5.8250000000000002</v>
      </c>
      <c r="I18" s="41">
        <f t="shared" si="2"/>
        <v>5</v>
      </c>
      <c r="J18" s="42">
        <v>3.25</v>
      </c>
      <c r="K18" s="43" t="str">
        <f t="shared" si="3"/>
        <v>0</v>
      </c>
      <c r="L18" s="44">
        <v>4</v>
      </c>
      <c r="M18" s="43" t="str">
        <f t="shared" si="4"/>
        <v>0</v>
      </c>
      <c r="N18" s="44">
        <v>7</v>
      </c>
      <c r="O18" s="43" t="str">
        <f t="shared" si="5"/>
        <v>0</v>
      </c>
      <c r="P18" s="44">
        <v>11.25</v>
      </c>
      <c r="Q18" s="43" t="str">
        <f t="shared" si="6"/>
        <v>5</v>
      </c>
      <c r="R18" s="45" t="str">
        <f t="shared" si="7"/>
        <v>11.08</v>
      </c>
      <c r="S18" s="40">
        <f t="shared" si="8"/>
        <v>11.083333333333334</v>
      </c>
      <c r="T18" s="43" t="str">
        <f t="shared" si="9"/>
        <v>6</v>
      </c>
      <c r="U18" s="42">
        <v>11</v>
      </c>
      <c r="V18" s="43" t="str">
        <f t="shared" si="10"/>
        <v>3</v>
      </c>
      <c r="W18" s="44">
        <v>11.25</v>
      </c>
      <c r="X18" s="43" t="str">
        <f t="shared" si="11"/>
        <v>3</v>
      </c>
      <c r="Y18" s="45" t="str">
        <f t="shared" si="12"/>
        <v>9.00</v>
      </c>
      <c r="Z18" s="40">
        <f t="shared" si="13"/>
        <v>9</v>
      </c>
      <c r="AA18" s="41">
        <f t="shared" si="14"/>
        <v>0</v>
      </c>
      <c r="AB18" s="44">
        <v>9</v>
      </c>
      <c r="AC18" s="43" t="str">
        <f t="shared" si="15"/>
        <v>0</v>
      </c>
      <c r="AD18" s="46" t="str">
        <f t="shared" si="16"/>
        <v>10.00</v>
      </c>
      <c r="AE18" s="46">
        <f t="shared" si="17"/>
        <v>10</v>
      </c>
      <c r="AF18" s="43" t="str">
        <f t="shared" si="18"/>
        <v>2</v>
      </c>
      <c r="AG18" s="42">
        <v>10</v>
      </c>
      <c r="AH18" s="43" t="str">
        <f t="shared" si="19"/>
        <v>1</v>
      </c>
      <c r="AI18" s="47">
        <v>10</v>
      </c>
      <c r="AJ18" s="43" t="str">
        <f t="shared" si="20"/>
        <v>1</v>
      </c>
      <c r="AK18" s="48" t="str">
        <f t="shared" si="21"/>
        <v>7.53</v>
      </c>
      <c r="AL18" s="49">
        <f t="shared" si="22"/>
        <v>7.53125</v>
      </c>
      <c r="AM18" s="34">
        <f t="shared" si="23"/>
        <v>13</v>
      </c>
      <c r="AN18" s="50" t="str">
        <f t="shared" si="24"/>
        <v>7.20</v>
      </c>
      <c r="AO18" s="51">
        <f t="shared" si="25"/>
        <v>7.2</v>
      </c>
      <c r="AP18" s="41">
        <f t="shared" si="26"/>
        <v>10</v>
      </c>
      <c r="AQ18" s="42">
        <v>4</v>
      </c>
      <c r="AR18" s="43" t="str">
        <f t="shared" si="27"/>
        <v>0</v>
      </c>
      <c r="AS18" s="44">
        <v>11</v>
      </c>
      <c r="AT18" s="43" t="str">
        <f t="shared" si="28"/>
        <v>5</v>
      </c>
      <c r="AU18" s="44">
        <v>12.5</v>
      </c>
      <c r="AV18" s="43" t="str">
        <f t="shared" si="29"/>
        <v>5</v>
      </c>
      <c r="AW18" s="44">
        <v>1</v>
      </c>
      <c r="AX18" s="43" t="str">
        <f t="shared" si="30"/>
        <v>0</v>
      </c>
      <c r="AY18" s="52" t="str">
        <f t="shared" si="31"/>
        <v>14.33</v>
      </c>
      <c r="AZ18" s="51">
        <f t="shared" si="32"/>
        <v>14.333333333333334</v>
      </c>
      <c r="BA18" s="41" t="str">
        <f t="shared" si="33"/>
        <v>6</v>
      </c>
      <c r="BB18" s="42">
        <v>14</v>
      </c>
      <c r="BC18" s="43" t="str">
        <f t="shared" si="34"/>
        <v>3</v>
      </c>
      <c r="BD18" s="47">
        <v>15</v>
      </c>
      <c r="BE18" s="43" t="str">
        <f t="shared" si="35"/>
        <v>3</v>
      </c>
      <c r="BF18" s="52" t="str">
        <f t="shared" si="36"/>
        <v>10.00</v>
      </c>
      <c r="BG18" s="51">
        <f t="shared" si="37"/>
        <v>10</v>
      </c>
      <c r="BH18" s="41" t="str">
        <f t="shared" si="38"/>
        <v>2</v>
      </c>
      <c r="BI18" s="44">
        <v>10</v>
      </c>
      <c r="BJ18" s="43" t="str">
        <f t="shared" si="39"/>
        <v>2</v>
      </c>
      <c r="BK18" s="52" t="str">
        <f t="shared" si="40"/>
        <v>3.75</v>
      </c>
      <c r="BL18" s="53">
        <f t="shared" si="41"/>
        <v>3.75</v>
      </c>
      <c r="BM18" s="43">
        <f t="shared" si="42"/>
        <v>0</v>
      </c>
      <c r="BN18" s="42">
        <v>7.5</v>
      </c>
      <c r="BO18" s="43" t="str">
        <f t="shared" si="43"/>
        <v>0</v>
      </c>
      <c r="BP18" s="47"/>
      <c r="BQ18" s="43" t="str">
        <f t="shared" si="44"/>
        <v>0</v>
      </c>
      <c r="BR18" s="54" t="str">
        <f t="shared" si="45"/>
        <v>8.28</v>
      </c>
      <c r="BS18" s="55">
        <f t="shared" si="46"/>
        <v>8.28125</v>
      </c>
      <c r="BT18" s="34">
        <f t="shared" si="47"/>
        <v>18</v>
      </c>
      <c r="BU18" s="56" t="str">
        <f t="shared" si="48"/>
        <v>7.91</v>
      </c>
      <c r="BV18" s="57">
        <f t="shared" si="49"/>
        <v>7.90625</v>
      </c>
      <c r="BW18" s="58" t="s">
        <v>95</v>
      </c>
      <c r="BX18" s="69"/>
    </row>
    <row r="19" spans="1:76" ht="15.75">
      <c r="A19" s="34">
        <v>12</v>
      </c>
      <c r="B19" s="36" t="s">
        <v>126</v>
      </c>
      <c r="C19" s="36" t="s">
        <v>127</v>
      </c>
      <c r="D19" s="37" t="s">
        <v>128</v>
      </c>
      <c r="E19" s="38" t="s">
        <v>129</v>
      </c>
      <c r="F19" s="34" t="s">
        <v>79</v>
      </c>
      <c r="G19" s="39" t="str">
        <f t="shared" si="0"/>
        <v>12.35</v>
      </c>
      <c r="H19" s="40">
        <f t="shared" si="1"/>
        <v>12.35</v>
      </c>
      <c r="I19" s="41" t="str">
        <f t="shared" si="2"/>
        <v>20</v>
      </c>
      <c r="J19" s="42">
        <v>12.25</v>
      </c>
      <c r="K19" s="43" t="str">
        <f t="shared" si="3"/>
        <v>5</v>
      </c>
      <c r="L19" s="44">
        <v>10.25</v>
      </c>
      <c r="M19" s="43" t="str">
        <f t="shared" si="4"/>
        <v>5</v>
      </c>
      <c r="N19" s="44">
        <v>15.75</v>
      </c>
      <c r="O19" s="43" t="str">
        <f t="shared" si="5"/>
        <v>5</v>
      </c>
      <c r="P19" s="44">
        <v>12.25</v>
      </c>
      <c r="Q19" s="43" t="str">
        <f t="shared" si="6"/>
        <v>5</v>
      </c>
      <c r="R19" s="45" t="str">
        <f t="shared" si="7"/>
        <v>13.33</v>
      </c>
      <c r="S19" s="40">
        <f t="shared" si="8"/>
        <v>13.333333333333334</v>
      </c>
      <c r="T19" s="43" t="str">
        <f t="shared" si="9"/>
        <v>6</v>
      </c>
      <c r="U19" s="42">
        <v>14</v>
      </c>
      <c r="V19" s="43" t="str">
        <f t="shared" si="10"/>
        <v>3</v>
      </c>
      <c r="W19" s="44">
        <v>12</v>
      </c>
      <c r="X19" s="43" t="str">
        <f t="shared" si="11"/>
        <v>3</v>
      </c>
      <c r="Y19" s="45" t="str">
        <f t="shared" si="12"/>
        <v>10.50</v>
      </c>
      <c r="Z19" s="40">
        <f t="shared" si="13"/>
        <v>10.5</v>
      </c>
      <c r="AA19" s="41" t="str">
        <f t="shared" si="14"/>
        <v>2</v>
      </c>
      <c r="AB19" s="44">
        <v>10.5</v>
      </c>
      <c r="AC19" s="43" t="str">
        <f t="shared" si="15"/>
        <v>2</v>
      </c>
      <c r="AD19" s="46" t="str">
        <f t="shared" si="16"/>
        <v>13.75</v>
      </c>
      <c r="AE19" s="46">
        <f t="shared" si="17"/>
        <v>13.75</v>
      </c>
      <c r="AF19" s="43" t="str">
        <f t="shared" si="18"/>
        <v>2</v>
      </c>
      <c r="AG19" s="42">
        <v>14</v>
      </c>
      <c r="AH19" s="43" t="str">
        <f t="shared" si="19"/>
        <v>1</v>
      </c>
      <c r="AI19" s="47">
        <v>13.5</v>
      </c>
      <c r="AJ19" s="43" t="str">
        <f t="shared" si="20"/>
        <v>1</v>
      </c>
      <c r="AK19" s="48" t="str">
        <f t="shared" si="21"/>
        <v>12.59</v>
      </c>
      <c r="AL19" s="49">
        <f t="shared" si="22"/>
        <v>12.59375</v>
      </c>
      <c r="AM19" s="34">
        <f t="shared" si="23"/>
        <v>30</v>
      </c>
      <c r="AN19" s="50" t="str">
        <f t="shared" si="24"/>
        <v>9.88</v>
      </c>
      <c r="AO19" s="51">
        <f t="shared" si="25"/>
        <v>9.875</v>
      </c>
      <c r="AP19" s="41">
        <f t="shared" si="26"/>
        <v>10</v>
      </c>
      <c r="AQ19" s="42">
        <v>9.25</v>
      </c>
      <c r="AR19" s="43" t="str">
        <f t="shared" si="27"/>
        <v>0</v>
      </c>
      <c r="AS19" s="44">
        <v>11.5</v>
      </c>
      <c r="AT19" s="43" t="str">
        <f t="shared" si="28"/>
        <v>5</v>
      </c>
      <c r="AU19" s="44">
        <v>6.75</v>
      </c>
      <c r="AV19" s="43" t="str">
        <f t="shared" si="29"/>
        <v>0</v>
      </c>
      <c r="AW19" s="44">
        <v>11.5</v>
      </c>
      <c r="AX19" s="43" t="str">
        <f t="shared" si="30"/>
        <v>5</v>
      </c>
      <c r="AY19" s="52" t="str">
        <f t="shared" si="31"/>
        <v>16.00</v>
      </c>
      <c r="AZ19" s="51">
        <f t="shared" si="32"/>
        <v>16</v>
      </c>
      <c r="BA19" s="41" t="str">
        <f t="shared" si="33"/>
        <v>6</v>
      </c>
      <c r="BB19" s="42">
        <v>16</v>
      </c>
      <c r="BC19" s="43" t="str">
        <f t="shared" si="34"/>
        <v>3</v>
      </c>
      <c r="BD19" s="47">
        <v>16</v>
      </c>
      <c r="BE19" s="43" t="str">
        <f t="shared" si="35"/>
        <v>3</v>
      </c>
      <c r="BF19" s="52" t="str">
        <f t="shared" si="36"/>
        <v>10.00</v>
      </c>
      <c r="BG19" s="51">
        <f t="shared" si="37"/>
        <v>10</v>
      </c>
      <c r="BH19" s="41" t="str">
        <f t="shared" si="38"/>
        <v>2</v>
      </c>
      <c r="BI19" s="44">
        <v>10</v>
      </c>
      <c r="BJ19" s="43" t="str">
        <f t="shared" si="39"/>
        <v>2</v>
      </c>
      <c r="BK19" s="52" t="str">
        <f t="shared" si="40"/>
        <v>10.25</v>
      </c>
      <c r="BL19" s="53">
        <f t="shared" si="41"/>
        <v>10.25</v>
      </c>
      <c r="BM19" s="43" t="str">
        <f t="shared" si="42"/>
        <v>2</v>
      </c>
      <c r="BN19" s="42">
        <v>7.5</v>
      </c>
      <c r="BO19" s="43" t="str">
        <f t="shared" si="43"/>
        <v>0</v>
      </c>
      <c r="BP19" s="47">
        <v>13</v>
      </c>
      <c r="BQ19" s="43" t="str">
        <f t="shared" si="44"/>
        <v>1</v>
      </c>
      <c r="BR19" s="54" t="str">
        <f t="shared" si="45"/>
        <v>11.08</v>
      </c>
      <c r="BS19" s="55">
        <f t="shared" si="46"/>
        <v>11.078125</v>
      </c>
      <c r="BT19" s="34">
        <f t="shared" si="47"/>
        <v>30</v>
      </c>
      <c r="BU19" s="56" t="str">
        <f t="shared" si="48"/>
        <v>11.84</v>
      </c>
      <c r="BV19" s="57">
        <f t="shared" si="49"/>
        <v>11.8359375</v>
      </c>
      <c r="BW19" s="58" t="str">
        <f t="shared" si="50"/>
        <v>Admis(e)</v>
      </c>
      <c r="BX19" s="66">
        <v>1</v>
      </c>
    </row>
    <row r="20" spans="1:76" ht="15.75">
      <c r="A20" s="34">
        <v>13</v>
      </c>
      <c r="B20" s="36" t="s">
        <v>130</v>
      </c>
      <c r="C20" s="36" t="s">
        <v>131</v>
      </c>
      <c r="D20" s="37" t="s">
        <v>132</v>
      </c>
      <c r="E20" s="38" t="s">
        <v>133</v>
      </c>
      <c r="F20" s="34" t="s">
        <v>134</v>
      </c>
      <c r="G20" s="39" t="str">
        <f t="shared" si="0"/>
        <v>13.15</v>
      </c>
      <c r="H20" s="40">
        <f t="shared" si="1"/>
        <v>13.15</v>
      </c>
      <c r="I20" s="41" t="str">
        <f t="shared" si="2"/>
        <v>20</v>
      </c>
      <c r="J20" s="42">
        <v>14.25</v>
      </c>
      <c r="K20" s="43" t="str">
        <f t="shared" si="3"/>
        <v>5</v>
      </c>
      <c r="L20" s="44">
        <v>10.25</v>
      </c>
      <c r="M20" s="43" t="str">
        <f t="shared" si="4"/>
        <v>5</v>
      </c>
      <c r="N20" s="44">
        <v>16.25</v>
      </c>
      <c r="O20" s="43" t="str">
        <f t="shared" si="5"/>
        <v>5</v>
      </c>
      <c r="P20" s="44">
        <v>12.75</v>
      </c>
      <c r="Q20" s="43" t="str">
        <f t="shared" si="6"/>
        <v>5</v>
      </c>
      <c r="R20" s="45" t="str">
        <f t="shared" si="7"/>
        <v>13.08</v>
      </c>
      <c r="S20" s="40">
        <f t="shared" si="8"/>
        <v>13.083333333333334</v>
      </c>
      <c r="T20" s="43" t="str">
        <f t="shared" si="9"/>
        <v>6</v>
      </c>
      <c r="U20" s="42">
        <v>13.5</v>
      </c>
      <c r="V20" s="43" t="str">
        <f t="shared" si="10"/>
        <v>3</v>
      </c>
      <c r="W20" s="44">
        <v>12.25</v>
      </c>
      <c r="X20" s="43" t="str">
        <f t="shared" si="11"/>
        <v>3</v>
      </c>
      <c r="Y20" s="45" t="str">
        <f t="shared" si="12"/>
        <v>10.00</v>
      </c>
      <c r="Z20" s="40">
        <f t="shared" si="13"/>
        <v>10</v>
      </c>
      <c r="AA20" s="41" t="str">
        <f t="shared" si="14"/>
        <v>2</v>
      </c>
      <c r="AB20" s="44">
        <v>10</v>
      </c>
      <c r="AC20" s="43" t="str">
        <f t="shared" si="15"/>
        <v>2</v>
      </c>
      <c r="AD20" s="46" t="str">
        <f t="shared" si="16"/>
        <v>14.00</v>
      </c>
      <c r="AE20" s="46">
        <f t="shared" si="17"/>
        <v>14</v>
      </c>
      <c r="AF20" s="43" t="str">
        <f t="shared" si="18"/>
        <v>2</v>
      </c>
      <c r="AG20" s="42">
        <v>14</v>
      </c>
      <c r="AH20" s="43" t="str">
        <f t="shared" si="19"/>
        <v>1</v>
      </c>
      <c r="AI20" s="47">
        <v>14</v>
      </c>
      <c r="AJ20" s="43" t="str">
        <f t="shared" si="20"/>
        <v>1</v>
      </c>
      <c r="AK20" s="48" t="str">
        <f t="shared" si="21"/>
        <v>13.05</v>
      </c>
      <c r="AL20" s="49">
        <f t="shared" si="22"/>
        <v>13.046875</v>
      </c>
      <c r="AM20" s="34">
        <f t="shared" si="23"/>
        <v>30</v>
      </c>
      <c r="AN20" s="50" t="str">
        <f t="shared" si="24"/>
        <v>12.65</v>
      </c>
      <c r="AO20" s="51">
        <f t="shared" si="25"/>
        <v>12.65</v>
      </c>
      <c r="AP20" s="41" t="str">
        <f t="shared" si="26"/>
        <v>20</v>
      </c>
      <c r="AQ20" s="42">
        <v>11.75</v>
      </c>
      <c r="AR20" s="43" t="str">
        <f t="shared" si="27"/>
        <v>5</v>
      </c>
      <c r="AS20" s="44">
        <v>12.25</v>
      </c>
      <c r="AT20" s="43" t="str">
        <f t="shared" si="28"/>
        <v>5</v>
      </c>
      <c r="AU20" s="44">
        <v>12.25</v>
      </c>
      <c r="AV20" s="43" t="str">
        <f t="shared" si="29"/>
        <v>5</v>
      </c>
      <c r="AW20" s="44">
        <v>15</v>
      </c>
      <c r="AX20" s="43" t="str">
        <f t="shared" si="30"/>
        <v>5</v>
      </c>
      <c r="AY20" s="52" t="str">
        <f t="shared" si="31"/>
        <v>16.00</v>
      </c>
      <c r="AZ20" s="51">
        <f t="shared" si="32"/>
        <v>16</v>
      </c>
      <c r="BA20" s="41" t="str">
        <f t="shared" si="33"/>
        <v>6</v>
      </c>
      <c r="BB20" s="42">
        <v>16</v>
      </c>
      <c r="BC20" s="43" t="str">
        <f t="shared" si="34"/>
        <v>3</v>
      </c>
      <c r="BD20" s="47">
        <v>16</v>
      </c>
      <c r="BE20" s="43" t="str">
        <f t="shared" si="35"/>
        <v>3</v>
      </c>
      <c r="BF20" s="52" t="str">
        <f t="shared" si="36"/>
        <v>13.00</v>
      </c>
      <c r="BG20" s="51">
        <f t="shared" si="37"/>
        <v>13</v>
      </c>
      <c r="BH20" s="41" t="str">
        <f t="shared" si="38"/>
        <v>2</v>
      </c>
      <c r="BI20" s="44">
        <v>13</v>
      </c>
      <c r="BJ20" s="43" t="str">
        <f t="shared" si="39"/>
        <v>2</v>
      </c>
      <c r="BK20" s="52" t="str">
        <f t="shared" si="40"/>
        <v>13.25</v>
      </c>
      <c r="BL20" s="53">
        <f t="shared" si="41"/>
        <v>13.25</v>
      </c>
      <c r="BM20" s="43" t="str">
        <f t="shared" si="42"/>
        <v>2</v>
      </c>
      <c r="BN20" s="42">
        <v>13.5</v>
      </c>
      <c r="BO20" s="43" t="str">
        <f t="shared" si="43"/>
        <v>1</v>
      </c>
      <c r="BP20" s="47">
        <v>13</v>
      </c>
      <c r="BQ20" s="43" t="str">
        <f t="shared" si="44"/>
        <v>1</v>
      </c>
      <c r="BR20" s="54" t="str">
        <f t="shared" si="45"/>
        <v>13.38</v>
      </c>
      <c r="BS20" s="55">
        <f t="shared" si="46"/>
        <v>13.375</v>
      </c>
      <c r="BT20" s="34">
        <f t="shared" si="47"/>
        <v>30</v>
      </c>
      <c r="BU20" s="56" t="str">
        <f t="shared" si="48"/>
        <v>13.21</v>
      </c>
      <c r="BV20" s="57">
        <f t="shared" si="49"/>
        <v>13.2109375</v>
      </c>
      <c r="BW20" s="58" t="str">
        <f t="shared" si="50"/>
        <v>Admis(e)</v>
      </c>
      <c r="BX20" s="66">
        <v>1</v>
      </c>
    </row>
    <row r="21" spans="1:76" ht="15.75">
      <c r="A21" s="34">
        <v>14</v>
      </c>
      <c r="B21" s="70" t="s">
        <v>135</v>
      </c>
      <c r="C21" s="70" t="s">
        <v>136</v>
      </c>
      <c r="D21" s="71" t="s">
        <v>137</v>
      </c>
      <c r="E21" s="38" t="s">
        <v>138</v>
      </c>
      <c r="F21" s="34" t="s">
        <v>79</v>
      </c>
      <c r="G21" s="39" t="str">
        <f t="shared" si="0"/>
        <v>10.30</v>
      </c>
      <c r="H21" s="40">
        <f t="shared" si="1"/>
        <v>10.3</v>
      </c>
      <c r="I21" s="41" t="str">
        <f t="shared" si="2"/>
        <v>20</v>
      </c>
      <c r="J21" s="42">
        <v>9.25</v>
      </c>
      <c r="K21" s="43" t="str">
        <f t="shared" si="3"/>
        <v>0</v>
      </c>
      <c r="L21" s="44">
        <v>8.25</v>
      </c>
      <c r="M21" s="43" t="str">
        <f t="shared" si="4"/>
        <v>0</v>
      </c>
      <c r="N21" s="44">
        <v>14.75</v>
      </c>
      <c r="O21" s="43" t="str">
        <f t="shared" si="5"/>
        <v>5</v>
      </c>
      <c r="P21" s="44">
        <v>10.5</v>
      </c>
      <c r="Q21" s="43" t="str">
        <f t="shared" si="6"/>
        <v>5</v>
      </c>
      <c r="R21" s="45" t="str">
        <f t="shared" si="7"/>
        <v>11.58</v>
      </c>
      <c r="S21" s="40">
        <f t="shared" si="8"/>
        <v>11.583333333333334</v>
      </c>
      <c r="T21" s="43" t="str">
        <f t="shared" si="9"/>
        <v>6</v>
      </c>
      <c r="U21" s="42">
        <v>11.75</v>
      </c>
      <c r="V21" s="43" t="str">
        <f t="shared" si="10"/>
        <v>3</v>
      </c>
      <c r="W21" s="44">
        <v>11.25</v>
      </c>
      <c r="X21" s="43" t="str">
        <f t="shared" si="11"/>
        <v>3</v>
      </c>
      <c r="Y21" s="45" t="str">
        <f t="shared" si="12"/>
        <v>11.00</v>
      </c>
      <c r="Z21" s="40">
        <f t="shared" si="13"/>
        <v>11</v>
      </c>
      <c r="AA21" s="41" t="str">
        <f t="shared" si="14"/>
        <v>2</v>
      </c>
      <c r="AB21" s="44">
        <v>11</v>
      </c>
      <c r="AC21" s="43" t="str">
        <f t="shared" si="15"/>
        <v>2</v>
      </c>
      <c r="AD21" s="46" t="str">
        <f t="shared" si="16"/>
        <v>9.00</v>
      </c>
      <c r="AE21" s="46">
        <f t="shared" si="17"/>
        <v>9</v>
      </c>
      <c r="AF21" s="43">
        <f t="shared" si="18"/>
        <v>1</v>
      </c>
      <c r="AG21" s="42">
        <v>8</v>
      </c>
      <c r="AH21" s="43" t="str">
        <f t="shared" si="19"/>
        <v>0</v>
      </c>
      <c r="AI21" s="47">
        <v>10</v>
      </c>
      <c r="AJ21" s="43" t="str">
        <f t="shared" si="20"/>
        <v>1</v>
      </c>
      <c r="AK21" s="48" t="str">
        <f t="shared" si="21"/>
        <v>10.42</v>
      </c>
      <c r="AL21" s="49">
        <f t="shared" si="22"/>
        <v>10.421875</v>
      </c>
      <c r="AM21" s="34">
        <f t="shared" si="23"/>
        <v>30</v>
      </c>
      <c r="AN21" s="50" t="str">
        <f t="shared" si="24"/>
        <v>8.10</v>
      </c>
      <c r="AO21" s="51">
        <f t="shared" si="25"/>
        <v>8.1</v>
      </c>
      <c r="AP21" s="41">
        <f t="shared" si="26"/>
        <v>5</v>
      </c>
      <c r="AQ21" s="42">
        <v>7.25</v>
      </c>
      <c r="AR21" s="43" t="str">
        <f t="shared" si="27"/>
        <v>0</v>
      </c>
      <c r="AS21" s="44">
        <v>8.75</v>
      </c>
      <c r="AT21" s="43" t="str">
        <f t="shared" si="28"/>
        <v>0</v>
      </c>
      <c r="AU21" s="44">
        <v>11.75</v>
      </c>
      <c r="AV21" s="43" t="str">
        <f t="shared" si="29"/>
        <v>5</v>
      </c>
      <c r="AW21" s="44">
        <v>4.75</v>
      </c>
      <c r="AX21" s="43" t="str">
        <f t="shared" si="30"/>
        <v>0</v>
      </c>
      <c r="AY21" s="52" t="str">
        <f t="shared" si="31"/>
        <v>16.00</v>
      </c>
      <c r="AZ21" s="51">
        <f t="shared" si="32"/>
        <v>16</v>
      </c>
      <c r="BA21" s="41" t="str">
        <f t="shared" si="33"/>
        <v>6</v>
      </c>
      <c r="BB21" s="42">
        <v>16</v>
      </c>
      <c r="BC21" s="43" t="str">
        <f t="shared" si="34"/>
        <v>3</v>
      </c>
      <c r="BD21" s="47">
        <v>16</v>
      </c>
      <c r="BE21" s="43" t="str">
        <f t="shared" si="35"/>
        <v>3</v>
      </c>
      <c r="BF21" s="52" t="str">
        <f t="shared" si="36"/>
        <v>10.00</v>
      </c>
      <c r="BG21" s="51">
        <f t="shared" si="37"/>
        <v>10</v>
      </c>
      <c r="BH21" s="41" t="str">
        <f t="shared" si="38"/>
        <v>2</v>
      </c>
      <c r="BI21" s="44">
        <v>10</v>
      </c>
      <c r="BJ21" s="43" t="str">
        <f t="shared" si="39"/>
        <v>2</v>
      </c>
      <c r="BK21" s="52" t="str">
        <f t="shared" si="40"/>
        <v>8.25</v>
      </c>
      <c r="BL21" s="53">
        <f t="shared" si="41"/>
        <v>8.25</v>
      </c>
      <c r="BM21" s="43">
        <f t="shared" si="42"/>
        <v>1</v>
      </c>
      <c r="BN21" s="42">
        <v>5.5</v>
      </c>
      <c r="BO21" s="43" t="str">
        <f t="shared" si="43"/>
        <v>0</v>
      </c>
      <c r="BP21" s="47">
        <v>11</v>
      </c>
      <c r="BQ21" s="43" t="str">
        <f t="shared" si="44"/>
        <v>1</v>
      </c>
      <c r="BR21" s="54" t="str">
        <f t="shared" si="45"/>
        <v>9.72</v>
      </c>
      <c r="BS21" s="55">
        <f t="shared" si="46"/>
        <v>9.71875</v>
      </c>
      <c r="BT21" s="34">
        <f t="shared" si="47"/>
        <v>14</v>
      </c>
      <c r="BU21" s="56" t="str">
        <f t="shared" si="48"/>
        <v>10.07</v>
      </c>
      <c r="BV21" s="57">
        <f t="shared" si="49"/>
        <v>10.0703125</v>
      </c>
      <c r="BW21" s="58" t="str">
        <f t="shared" si="50"/>
        <v>Admis(e)</v>
      </c>
      <c r="BX21" s="66">
        <v>2</v>
      </c>
    </row>
    <row r="22" spans="1:76" ht="15.75">
      <c r="A22" s="34">
        <v>15</v>
      </c>
      <c r="B22" s="36" t="s">
        <v>139</v>
      </c>
      <c r="C22" s="36" t="s">
        <v>140</v>
      </c>
      <c r="D22" s="37" t="s">
        <v>141</v>
      </c>
      <c r="E22" s="38" t="s">
        <v>142</v>
      </c>
      <c r="F22" s="34" t="s">
        <v>143</v>
      </c>
      <c r="G22" s="39" t="str">
        <f t="shared" si="0"/>
        <v>10.03</v>
      </c>
      <c r="H22" s="40">
        <f t="shared" si="1"/>
        <v>10.025</v>
      </c>
      <c r="I22" s="41" t="str">
        <f t="shared" si="2"/>
        <v>20</v>
      </c>
      <c r="J22" s="42">
        <v>9</v>
      </c>
      <c r="K22" s="43" t="str">
        <f t="shared" si="3"/>
        <v>0</v>
      </c>
      <c r="L22" s="44">
        <v>7.25</v>
      </c>
      <c r="M22" s="43" t="str">
        <f t="shared" si="4"/>
        <v>0</v>
      </c>
      <c r="N22" s="44">
        <v>14.5</v>
      </c>
      <c r="O22" s="43" t="str">
        <f t="shared" si="5"/>
        <v>5</v>
      </c>
      <c r="P22" s="44">
        <v>11.25</v>
      </c>
      <c r="Q22" s="43" t="str">
        <f t="shared" si="6"/>
        <v>5</v>
      </c>
      <c r="R22" s="45" t="str">
        <f t="shared" si="7"/>
        <v>11.33</v>
      </c>
      <c r="S22" s="40">
        <f t="shared" si="8"/>
        <v>11.333333333333334</v>
      </c>
      <c r="T22" s="43" t="str">
        <f t="shared" si="9"/>
        <v>6</v>
      </c>
      <c r="U22" s="42">
        <v>11.5</v>
      </c>
      <c r="V22" s="43" t="str">
        <f t="shared" si="10"/>
        <v>3</v>
      </c>
      <c r="W22" s="44">
        <v>11</v>
      </c>
      <c r="X22" s="43" t="str">
        <f t="shared" si="11"/>
        <v>3</v>
      </c>
      <c r="Y22" s="45" t="str">
        <f t="shared" si="12"/>
        <v>10.00</v>
      </c>
      <c r="Z22" s="40">
        <f t="shared" si="13"/>
        <v>10</v>
      </c>
      <c r="AA22" s="41" t="str">
        <f t="shared" si="14"/>
        <v>2</v>
      </c>
      <c r="AB22" s="44">
        <v>10</v>
      </c>
      <c r="AC22" s="43" t="str">
        <f t="shared" si="15"/>
        <v>2</v>
      </c>
      <c r="AD22" s="46" t="str">
        <f t="shared" si="16"/>
        <v>6.75</v>
      </c>
      <c r="AE22" s="46">
        <f t="shared" si="17"/>
        <v>6.75</v>
      </c>
      <c r="AF22" s="43">
        <f t="shared" si="18"/>
        <v>0</v>
      </c>
      <c r="AG22" s="42">
        <v>8</v>
      </c>
      <c r="AH22" s="43" t="str">
        <f t="shared" si="19"/>
        <v>0</v>
      </c>
      <c r="AI22" s="47">
        <v>5.5</v>
      </c>
      <c r="AJ22" s="43" t="str">
        <f t="shared" si="20"/>
        <v>0</v>
      </c>
      <c r="AK22" s="48" t="str">
        <f t="shared" si="21"/>
        <v>9.86</v>
      </c>
      <c r="AL22" s="49">
        <f t="shared" si="22"/>
        <v>9.859375</v>
      </c>
      <c r="AM22" s="34">
        <f t="shared" si="23"/>
        <v>28</v>
      </c>
      <c r="AN22" s="50" t="str">
        <f t="shared" si="24"/>
        <v>10.03</v>
      </c>
      <c r="AO22" s="51">
        <f t="shared" si="25"/>
        <v>10.025</v>
      </c>
      <c r="AP22" s="41" t="str">
        <f t="shared" si="26"/>
        <v>20</v>
      </c>
      <c r="AQ22" s="42">
        <v>9</v>
      </c>
      <c r="AR22" s="43" t="str">
        <f t="shared" si="27"/>
        <v>0</v>
      </c>
      <c r="AS22" s="44">
        <v>10.25</v>
      </c>
      <c r="AT22" s="43" t="str">
        <f t="shared" si="28"/>
        <v>5</v>
      </c>
      <c r="AU22" s="44">
        <v>10</v>
      </c>
      <c r="AV22" s="43" t="str">
        <f t="shared" si="29"/>
        <v>5</v>
      </c>
      <c r="AW22" s="44">
        <v>11.25</v>
      </c>
      <c r="AX22" s="43" t="str">
        <f t="shared" si="30"/>
        <v>5</v>
      </c>
      <c r="AY22" s="52" t="str">
        <f t="shared" si="31"/>
        <v>14.33</v>
      </c>
      <c r="AZ22" s="51">
        <f t="shared" si="32"/>
        <v>14.333333333333334</v>
      </c>
      <c r="BA22" s="41" t="str">
        <f t="shared" si="33"/>
        <v>6</v>
      </c>
      <c r="BB22" s="42">
        <v>14</v>
      </c>
      <c r="BC22" s="43" t="str">
        <f t="shared" si="34"/>
        <v>3</v>
      </c>
      <c r="BD22" s="47">
        <v>15</v>
      </c>
      <c r="BE22" s="43" t="str">
        <f t="shared" si="35"/>
        <v>3</v>
      </c>
      <c r="BF22" s="52" t="str">
        <f t="shared" si="36"/>
        <v>10.00</v>
      </c>
      <c r="BG22" s="51">
        <f t="shared" si="37"/>
        <v>10</v>
      </c>
      <c r="BH22" s="41" t="str">
        <f t="shared" si="38"/>
        <v>2</v>
      </c>
      <c r="BI22" s="44">
        <v>10</v>
      </c>
      <c r="BJ22" s="43" t="str">
        <f t="shared" si="39"/>
        <v>2</v>
      </c>
      <c r="BK22" s="52" t="str">
        <f t="shared" si="40"/>
        <v>11.50</v>
      </c>
      <c r="BL22" s="53">
        <f t="shared" si="41"/>
        <v>11.5</v>
      </c>
      <c r="BM22" s="43" t="str">
        <f t="shared" si="42"/>
        <v>2</v>
      </c>
      <c r="BN22" s="42">
        <v>13</v>
      </c>
      <c r="BO22" s="43" t="str">
        <f t="shared" si="43"/>
        <v>1</v>
      </c>
      <c r="BP22" s="47">
        <v>10</v>
      </c>
      <c r="BQ22" s="43" t="str">
        <f t="shared" si="44"/>
        <v>1</v>
      </c>
      <c r="BR22" s="54" t="str">
        <f t="shared" si="45"/>
        <v>11.02</v>
      </c>
      <c r="BS22" s="55">
        <f t="shared" si="46"/>
        <v>11.015625</v>
      </c>
      <c r="BT22" s="34">
        <f t="shared" si="47"/>
        <v>30</v>
      </c>
      <c r="BU22" s="56" t="str">
        <f t="shared" si="48"/>
        <v>10.44</v>
      </c>
      <c r="BV22" s="57">
        <f t="shared" si="49"/>
        <v>10.4375</v>
      </c>
      <c r="BW22" s="58" t="str">
        <f t="shared" si="50"/>
        <v>Admis(e)</v>
      </c>
      <c r="BX22" s="66">
        <v>2</v>
      </c>
    </row>
    <row r="23" spans="1:76" ht="15.75">
      <c r="A23" s="34">
        <v>16</v>
      </c>
      <c r="B23" s="36" t="s">
        <v>144</v>
      </c>
      <c r="C23" s="36" t="s">
        <v>140</v>
      </c>
      <c r="D23" s="37" t="s">
        <v>145</v>
      </c>
      <c r="E23" s="38" t="s">
        <v>146</v>
      </c>
      <c r="F23" s="34" t="s">
        <v>143</v>
      </c>
      <c r="G23" s="39" t="str">
        <f t="shared" si="0"/>
        <v>10.80</v>
      </c>
      <c r="H23" s="40">
        <f t="shared" si="1"/>
        <v>10.8</v>
      </c>
      <c r="I23" s="41" t="str">
        <f t="shared" si="2"/>
        <v>20</v>
      </c>
      <c r="J23" s="42">
        <v>10.25</v>
      </c>
      <c r="K23" s="43" t="str">
        <f t="shared" si="3"/>
        <v>5</v>
      </c>
      <c r="L23" s="44">
        <v>7.75</v>
      </c>
      <c r="M23" s="43" t="str">
        <f t="shared" si="4"/>
        <v>0</v>
      </c>
      <c r="N23" s="44">
        <v>14.75</v>
      </c>
      <c r="O23" s="43" t="str">
        <f t="shared" si="5"/>
        <v>5</v>
      </c>
      <c r="P23" s="44">
        <v>12.25</v>
      </c>
      <c r="Q23" s="43" t="str">
        <f t="shared" si="6"/>
        <v>5</v>
      </c>
      <c r="R23" s="45" t="str">
        <f t="shared" si="7"/>
        <v>11.67</v>
      </c>
      <c r="S23" s="40">
        <f t="shared" si="8"/>
        <v>11.666666666666666</v>
      </c>
      <c r="T23" s="43" t="str">
        <f t="shared" si="9"/>
        <v>6</v>
      </c>
      <c r="U23" s="42">
        <v>12.5</v>
      </c>
      <c r="V23" s="43" t="str">
        <f t="shared" si="10"/>
        <v>3</v>
      </c>
      <c r="W23" s="44">
        <v>10</v>
      </c>
      <c r="X23" s="43" t="str">
        <f t="shared" si="11"/>
        <v>3</v>
      </c>
      <c r="Y23" s="45" t="str">
        <f t="shared" si="12"/>
        <v>11.50</v>
      </c>
      <c r="Z23" s="40">
        <f t="shared" si="13"/>
        <v>11.5</v>
      </c>
      <c r="AA23" s="41" t="str">
        <f t="shared" si="14"/>
        <v>2</v>
      </c>
      <c r="AB23" s="44">
        <v>11.5</v>
      </c>
      <c r="AC23" s="43" t="str">
        <f t="shared" si="15"/>
        <v>2</v>
      </c>
      <c r="AD23" s="46" t="str">
        <f t="shared" si="16"/>
        <v>8.25</v>
      </c>
      <c r="AE23" s="46">
        <f t="shared" si="17"/>
        <v>8.25</v>
      </c>
      <c r="AF23" s="43">
        <f t="shared" si="18"/>
        <v>0</v>
      </c>
      <c r="AG23" s="42">
        <v>9</v>
      </c>
      <c r="AH23" s="43" t="str">
        <f t="shared" si="19"/>
        <v>0</v>
      </c>
      <c r="AI23" s="47">
        <v>7.5</v>
      </c>
      <c r="AJ23" s="43" t="str">
        <f t="shared" si="20"/>
        <v>0</v>
      </c>
      <c r="AK23" s="48" t="str">
        <f t="shared" si="21"/>
        <v>10.69</v>
      </c>
      <c r="AL23" s="49">
        <f t="shared" si="22"/>
        <v>10.6875</v>
      </c>
      <c r="AM23" s="34">
        <f t="shared" si="23"/>
        <v>30</v>
      </c>
      <c r="AN23" s="50" t="str">
        <f t="shared" si="24"/>
        <v>9.58</v>
      </c>
      <c r="AO23" s="51">
        <f t="shared" si="25"/>
        <v>9.5749999999999993</v>
      </c>
      <c r="AP23" s="41">
        <f t="shared" si="26"/>
        <v>10</v>
      </c>
      <c r="AQ23" s="42">
        <v>9.25</v>
      </c>
      <c r="AR23" s="43" t="str">
        <f t="shared" si="27"/>
        <v>0</v>
      </c>
      <c r="AS23" s="44">
        <v>9</v>
      </c>
      <c r="AT23" s="43" t="str">
        <f t="shared" si="28"/>
        <v>0</v>
      </c>
      <c r="AU23" s="44">
        <v>10.5</v>
      </c>
      <c r="AV23" s="43" t="str">
        <f t="shared" si="29"/>
        <v>5</v>
      </c>
      <c r="AW23" s="44">
        <v>10</v>
      </c>
      <c r="AX23" s="43" t="str">
        <f t="shared" si="30"/>
        <v>5</v>
      </c>
      <c r="AY23" s="52" t="str">
        <f t="shared" si="31"/>
        <v>14.33</v>
      </c>
      <c r="AZ23" s="51">
        <f t="shared" si="32"/>
        <v>14.333333333333334</v>
      </c>
      <c r="BA23" s="41" t="str">
        <f t="shared" si="33"/>
        <v>6</v>
      </c>
      <c r="BB23" s="42">
        <v>14</v>
      </c>
      <c r="BC23" s="43" t="str">
        <f t="shared" si="34"/>
        <v>3</v>
      </c>
      <c r="BD23" s="47">
        <v>15</v>
      </c>
      <c r="BE23" s="43" t="str">
        <f t="shared" si="35"/>
        <v>3</v>
      </c>
      <c r="BF23" s="52" t="str">
        <f t="shared" si="36"/>
        <v>12.00</v>
      </c>
      <c r="BG23" s="51">
        <f t="shared" si="37"/>
        <v>12</v>
      </c>
      <c r="BH23" s="41" t="str">
        <f t="shared" si="38"/>
        <v>2</v>
      </c>
      <c r="BI23" s="44">
        <v>12</v>
      </c>
      <c r="BJ23" s="43" t="str">
        <f t="shared" si="39"/>
        <v>2</v>
      </c>
      <c r="BK23" s="52" t="str">
        <f t="shared" si="40"/>
        <v>9.75</v>
      </c>
      <c r="BL23" s="53">
        <f t="shared" si="41"/>
        <v>9.75</v>
      </c>
      <c r="BM23" s="43">
        <f t="shared" si="42"/>
        <v>1</v>
      </c>
      <c r="BN23" s="42">
        <v>9</v>
      </c>
      <c r="BO23" s="43" t="str">
        <f t="shared" si="43"/>
        <v>0</v>
      </c>
      <c r="BP23" s="47">
        <v>10.5</v>
      </c>
      <c r="BQ23" s="43" t="str">
        <f t="shared" si="44"/>
        <v>1</v>
      </c>
      <c r="BR23" s="54" t="str">
        <f t="shared" si="45"/>
        <v>10.64</v>
      </c>
      <c r="BS23" s="55">
        <f t="shared" si="46"/>
        <v>10.640625</v>
      </c>
      <c r="BT23" s="34">
        <f t="shared" si="47"/>
        <v>30</v>
      </c>
      <c r="BU23" s="56" t="str">
        <f t="shared" si="48"/>
        <v>10.66</v>
      </c>
      <c r="BV23" s="57">
        <f t="shared" si="49"/>
        <v>10.6640625</v>
      </c>
      <c r="BW23" s="58" t="str">
        <f t="shared" si="50"/>
        <v>Admis(e)</v>
      </c>
      <c r="BX23" s="66">
        <v>1</v>
      </c>
    </row>
    <row r="24" spans="1:76" ht="15.75">
      <c r="A24" s="34">
        <v>17</v>
      </c>
      <c r="B24" s="36" t="s">
        <v>147</v>
      </c>
      <c r="C24" s="36" t="s">
        <v>148</v>
      </c>
      <c r="D24" s="37" t="s">
        <v>149</v>
      </c>
      <c r="E24" s="38" t="s">
        <v>150</v>
      </c>
      <c r="F24" s="34" t="s">
        <v>79</v>
      </c>
      <c r="G24" s="39" t="str">
        <f t="shared" si="0"/>
        <v>12.20</v>
      </c>
      <c r="H24" s="40">
        <f t="shared" si="1"/>
        <v>12.2</v>
      </c>
      <c r="I24" s="41" t="str">
        <f t="shared" si="2"/>
        <v>20</v>
      </c>
      <c r="J24" s="42">
        <v>11.25</v>
      </c>
      <c r="K24" s="43" t="str">
        <f t="shared" si="3"/>
        <v>5</v>
      </c>
      <c r="L24" s="44">
        <v>10.75</v>
      </c>
      <c r="M24" s="43" t="str">
        <f t="shared" si="4"/>
        <v>5</v>
      </c>
      <c r="N24" s="44">
        <v>15.5</v>
      </c>
      <c r="O24" s="43" t="str">
        <f t="shared" si="5"/>
        <v>5</v>
      </c>
      <c r="P24" s="44">
        <v>12.5</v>
      </c>
      <c r="Q24" s="43" t="str">
        <f t="shared" si="6"/>
        <v>5</v>
      </c>
      <c r="R24" s="45" t="str">
        <f t="shared" si="7"/>
        <v>11.33</v>
      </c>
      <c r="S24" s="40">
        <f t="shared" si="8"/>
        <v>11.333333333333334</v>
      </c>
      <c r="T24" s="43" t="str">
        <f t="shared" si="9"/>
        <v>6</v>
      </c>
      <c r="U24" s="42">
        <v>12.25</v>
      </c>
      <c r="V24" s="43" t="str">
        <f t="shared" si="10"/>
        <v>3</v>
      </c>
      <c r="W24" s="44">
        <v>9.5</v>
      </c>
      <c r="X24" s="43" t="str">
        <f t="shared" si="11"/>
        <v>0</v>
      </c>
      <c r="Y24" s="45" t="str">
        <f t="shared" si="12"/>
        <v>8.50</v>
      </c>
      <c r="Z24" s="40">
        <f t="shared" si="13"/>
        <v>8.5</v>
      </c>
      <c r="AA24" s="41">
        <f t="shared" si="14"/>
        <v>0</v>
      </c>
      <c r="AB24" s="44">
        <v>8.5</v>
      </c>
      <c r="AC24" s="43" t="str">
        <f t="shared" si="15"/>
        <v>0</v>
      </c>
      <c r="AD24" s="46" t="str">
        <f t="shared" si="16"/>
        <v>13.25</v>
      </c>
      <c r="AE24" s="46">
        <f t="shared" si="17"/>
        <v>13.25</v>
      </c>
      <c r="AF24" s="43" t="str">
        <f t="shared" si="18"/>
        <v>2</v>
      </c>
      <c r="AG24" s="42">
        <v>13</v>
      </c>
      <c r="AH24" s="43" t="str">
        <f t="shared" si="19"/>
        <v>1</v>
      </c>
      <c r="AI24" s="47">
        <v>13.5</v>
      </c>
      <c r="AJ24" s="43" t="str">
        <f t="shared" si="20"/>
        <v>1</v>
      </c>
      <c r="AK24" s="48" t="str">
        <f t="shared" si="21"/>
        <v>11.94</v>
      </c>
      <c r="AL24" s="49">
        <f t="shared" si="22"/>
        <v>11.9375</v>
      </c>
      <c r="AM24" s="34">
        <f t="shared" si="23"/>
        <v>30</v>
      </c>
      <c r="AN24" s="50" t="str">
        <f t="shared" si="24"/>
        <v>9.10</v>
      </c>
      <c r="AO24" s="51">
        <f t="shared" si="25"/>
        <v>9.1</v>
      </c>
      <c r="AP24" s="41">
        <f t="shared" si="26"/>
        <v>5</v>
      </c>
      <c r="AQ24" s="42">
        <v>9.5</v>
      </c>
      <c r="AR24" s="43" t="str">
        <f t="shared" si="27"/>
        <v>0</v>
      </c>
      <c r="AS24" s="44">
        <v>7.5</v>
      </c>
      <c r="AT24" s="43" t="str">
        <f t="shared" si="28"/>
        <v>0</v>
      </c>
      <c r="AU24" s="44">
        <v>10.75</v>
      </c>
      <c r="AV24" s="43" t="str">
        <f t="shared" si="29"/>
        <v>5</v>
      </c>
      <c r="AW24" s="44">
        <v>9.25</v>
      </c>
      <c r="AX24" s="43" t="str">
        <f t="shared" si="30"/>
        <v>0</v>
      </c>
      <c r="AY24" s="52" t="str">
        <f t="shared" si="31"/>
        <v>14.58</v>
      </c>
      <c r="AZ24" s="51">
        <f t="shared" si="32"/>
        <v>14.583333333333334</v>
      </c>
      <c r="BA24" s="41" t="str">
        <f t="shared" si="33"/>
        <v>6</v>
      </c>
      <c r="BB24" s="42">
        <v>14</v>
      </c>
      <c r="BC24" s="43" t="str">
        <f t="shared" si="34"/>
        <v>3</v>
      </c>
      <c r="BD24" s="47">
        <v>15.75</v>
      </c>
      <c r="BE24" s="43" t="str">
        <f t="shared" si="35"/>
        <v>3</v>
      </c>
      <c r="BF24" s="52" t="str">
        <f t="shared" si="36"/>
        <v>12.00</v>
      </c>
      <c r="BG24" s="51">
        <f t="shared" si="37"/>
        <v>12</v>
      </c>
      <c r="BH24" s="41" t="str">
        <f t="shared" si="38"/>
        <v>2</v>
      </c>
      <c r="BI24" s="44">
        <v>12</v>
      </c>
      <c r="BJ24" s="43" t="str">
        <f t="shared" si="39"/>
        <v>2</v>
      </c>
      <c r="BK24" s="52" t="str">
        <f t="shared" si="40"/>
        <v>9.25</v>
      </c>
      <c r="BL24" s="53">
        <f t="shared" si="41"/>
        <v>9.25</v>
      </c>
      <c r="BM24" s="43">
        <f t="shared" si="42"/>
        <v>1</v>
      </c>
      <c r="BN24" s="42">
        <v>7</v>
      </c>
      <c r="BO24" s="43" t="str">
        <f t="shared" si="43"/>
        <v>0</v>
      </c>
      <c r="BP24" s="47">
        <v>11.5</v>
      </c>
      <c r="BQ24" s="43" t="str">
        <f t="shared" si="44"/>
        <v>1</v>
      </c>
      <c r="BR24" s="54" t="str">
        <f t="shared" si="45"/>
        <v>10.33</v>
      </c>
      <c r="BS24" s="55">
        <f t="shared" si="46"/>
        <v>10.328125</v>
      </c>
      <c r="BT24" s="34">
        <f t="shared" si="47"/>
        <v>30</v>
      </c>
      <c r="BU24" s="56" t="str">
        <f t="shared" si="48"/>
        <v>11.13</v>
      </c>
      <c r="BV24" s="57">
        <f t="shared" si="49"/>
        <v>11.1328125</v>
      </c>
      <c r="BW24" s="58" t="str">
        <f t="shared" si="50"/>
        <v>Admis(e)</v>
      </c>
      <c r="BX24" s="66">
        <v>1</v>
      </c>
    </row>
    <row r="25" spans="1:76" ht="15.75">
      <c r="A25" s="34">
        <v>18</v>
      </c>
      <c r="B25" s="67" t="s">
        <v>151</v>
      </c>
      <c r="C25" s="67" t="s">
        <v>152</v>
      </c>
      <c r="D25" s="68" t="s">
        <v>153</v>
      </c>
      <c r="E25" s="38" t="s">
        <v>154</v>
      </c>
      <c r="F25" s="34" t="s">
        <v>108</v>
      </c>
      <c r="G25" s="39" t="str">
        <f t="shared" si="0"/>
        <v>4.10</v>
      </c>
      <c r="H25" s="40">
        <f t="shared" si="1"/>
        <v>4.0999999999999996</v>
      </c>
      <c r="I25" s="41">
        <f t="shared" si="2"/>
        <v>0</v>
      </c>
      <c r="J25" s="42">
        <v>5.5</v>
      </c>
      <c r="K25" s="43" t="str">
        <f t="shared" si="3"/>
        <v>0</v>
      </c>
      <c r="L25" s="44"/>
      <c r="M25" s="43" t="str">
        <f t="shared" si="4"/>
        <v>0</v>
      </c>
      <c r="N25" s="44">
        <v>5.5</v>
      </c>
      <c r="O25" s="43" t="str">
        <f t="shared" si="5"/>
        <v>0</v>
      </c>
      <c r="P25" s="44">
        <v>6.75</v>
      </c>
      <c r="Q25" s="43" t="str">
        <f t="shared" si="6"/>
        <v>0</v>
      </c>
      <c r="R25" s="45" t="str">
        <f t="shared" si="7"/>
        <v>5.67</v>
      </c>
      <c r="S25" s="40">
        <f t="shared" si="8"/>
        <v>5.666666666666667</v>
      </c>
      <c r="T25" s="43">
        <f t="shared" si="9"/>
        <v>0</v>
      </c>
      <c r="U25" s="42">
        <v>3.75</v>
      </c>
      <c r="V25" s="43" t="str">
        <f t="shared" si="10"/>
        <v>0</v>
      </c>
      <c r="W25" s="44">
        <v>9.5</v>
      </c>
      <c r="X25" s="43" t="str">
        <f t="shared" si="11"/>
        <v>0</v>
      </c>
      <c r="Y25" s="45" t="str">
        <f t="shared" si="12"/>
        <v>8.00</v>
      </c>
      <c r="Z25" s="40">
        <f t="shared" si="13"/>
        <v>8</v>
      </c>
      <c r="AA25" s="41">
        <f t="shared" si="14"/>
        <v>0</v>
      </c>
      <c r="AB25" s="44">
        <v>8</v>
      </c>
      <c r="AC25" s="43" t="str">
        <f t="shared" si="15"/>
        <v>0</v>
      </c>
      <c r="AD25" s="46" t="str">
        <f t="shared" si="16"/>
        <v>0.00</v>
      </c>
      <c r="AE25" s="46">
        <f t="shared" si="17"/>
        <v>0</v>
      </c>
      <c r="AF25" s="43">
        <f t="shared" si="18"/>
        <v>0</v>
      </c>
      <c r="AG25" s="42">
        <v>0</v>
      </c>
      <c r="AH25" s="43" t="str">
        <f t="shared" si="19"/>
        <v>0</v>
      </c>
      <c r="AI25" s="47"/>
      <c r="AJ25" s="43" t="str">
        <f t="shared" si="20"/>
        <v>0</v>
      </c>
      <c r="AK25" s="48" t="str">
        <f t="shared" si="21"/>
        <v>4.13</v>
      </c>
      <c r="AL25" s="49">
        <f t="shared" si="22"/>
        <v>4.125</v>
      </c>
      <c r="AM25" s="34">
        <f t="shared" si="23"/>
        <v>0</v>
      </c>
      <c r="AN25" s="50" t="str">
        <f t="shared" si="24"/>
        <v>0.00</v>
      </c>
      <c r="AO25" s="51">
        <f t="shared" si="25"/>
        <v>0</v>
      </c>
      <c r="AP25" s="41">
        <f t="shared" si="26"/>
        <v>0</v>
      </c>
      <c r="AQ25" s="42"/>
      <c r="AR25" s="43" t="str">
        <f t="shared" si="27"/>
        <v>0</v>
      </c>
      <c r="AS25" s="44"/>
      <c r="AT25" s="43" t="str">
        <f t="shared" si="28"/>
        <v>0</v>
      </c>
      <c r="AU25" s="44"/>
      <c r="AV25" s="43" t="str">
        <f t="shared" si="29"/>
        <v>0</v>
      </c>
      <c r="AW25" s="44"/>
      <c r="AX25" s="43" t="str">
        <f t="shared" si="30"/>
        <v>0</v>
      </c>
      <c r="AY25" s="52" t="str">
        <f t="shared" si="31"/>
        <v>0.00</v>
      </c>
      <c r="AZ25" s="51">
        <f t="shared" si="32"/>
        <v>0</v>
      </c>
      <c r="BA25" s="41">
        <f t="shared" si="33"/>
        <v>0</v>
      </c>
      <c r="BB25" s="42"/>
      <c r="BC25" s="43" t="str">
        <f t="shared" si="34"/>
        <v>0</v>
      </c>
      <c r="BD25" s="47"/>
      <c r="BE25" s="43" t="str">
        <f t="shared" si="35"/>
        <v>0</v>
      </c>
      <c r="BF25" s="52" t="str">
        <f t="shared" si="36"/>
        <v>0.00</v>
      </c>
      <c r="BG25" s="51">
        <f t="shared" si="37"/>
        <v>0</v>
      </c>
      <c r="BH25" s="41" t="str">
        <f t="shared" si="38"/>
        <v>0</v>
      </c>
      <c r="BI25" s="44"/>
      <c r="BJ25" s="43" t="str">
        <f t="shared" si="39"/>
        <v>0</v>
      </c>
      <c r="BK25" s="52" t="str">
        <f t="shared" si="40"/>
        <v>0.00</v>
      </c>
      <c r="BL25" s="53">
        <f t="shared" si="41"/>
        <v>0</v>
      </c>
      <c r="BM25" s="43">
        <f t="shared" si="42"/>
        <v>0</v>
      </c>
      <c r="BN25" s="42"/>
      <c r="BO25" s="43" t="str">
        <f t="shared" si="43"/>
        <v>0</v>
      </c>
      <c r="BP25" s="47"/>
      <c r="BQ25" s="43" t="str">
        <f t="shared" si="44"/>
        <v>0</v>
      </c>
      <c r="BR25" s="54" t="str">
        <f t="shared" si="45"/>
        <v>0.00</v>
      </c>
      <c r="BS25" s="55">
        <f t="shared" si="46"/>
        <v>0</v>
      </c>
      <c r="BT25" s="34">
        <f t="shared" si="47"/>
        <v>0</v>
      </c>
      <c r="BU25" s="56" t="str">
        <f t="shared" si="48"/>
        <v>2.06</v>
      </c>
      <c r="BV25" s="57">
        <f t="shared" si="49"/>
        <v>2.0625</v>
      </c>
      <c r="BW25" s="58" t="s">
        <v>80</v>
      </c>
      <c r="BX25" s="69"/>
    </row>
    <row r="26" spans="1:76" ht="15.75">
      <c r="A26" s="34">
        <v>19</v>
      </c>
      <c r="B26" s="36" t="s">
        <v>155</v>
      </c>
      <c r="C26" s="36" t="s">
        <v>156</v>
      </c>
      <c r="D26" s="37" t="s">
        <v>157</v>
      </c>
      <c r="E26" s="38" t="s">
        <v>158</v>
      </c>
      <c r="F26" s="34" t="s">
        <v>159</v>
      </c>
      <c r="G26" s="39" t="str">
        <f t="shared" si="0"/>
        <v>11.13</v>
      </c>
      <c r="H26" s="40">
        <f t="shared" si="1"/>
        <v>11.125</v>
      </c>
      <c r="I26" s="41" t="str">
        <f t="shared" si="2"/>
        <v>20</v>
      </c>
      <c r="J26" s="42">
        <v>9</v>
      </c>
      <c r="K26" s="43" t="str">
        <f t="shared" si="3"/>
        <v>0</v>
      </c>
      <c r="L26" s="44">
        <v>10.25</v>
      </c>
      <c r="M26" s="43" t="str">
        <f t="shared" si="4"/>
        <v>5</v>
      </c>
      <c r="N26" s="44">
        <v>15</v>
      </c>
      <c r="O26" s="43" t="str">
        <f t="shared" si="5"/>
        <v>5</v>
      </c>
      <c r="P26" s="44">
        <v>11.75</v>
      </c>
      <c r="Q26" s="43" t="str">
        <f t="shared" si="6"/>
        <v>5</v>
      </c>
      <c r="R26" s="45" t="str">
        <f t="shared" si="7"/>
        <v>11.17</v>
      </c>
      <c r="S26" s="40">
        <f t="shared" si="8"/>
        <v>11.166666666666666</v>
      </c>
      <c r="T26" s="43" t="str">
        <f t="shared" si="9"/>
        <v>6</v>
      </c>
      <c r="U26" s="42">
        <v>10.25</v>
      </c>
      <c r="V26" s="43" t="str">
        <f t="shared" si="10"/>
        <v>3</v>
      </c>
      <c r="W26" s="44">
        <v>13</v>
      </c>
      <c r="X26" s="43" t="str">
        <f t="shared" si="11"/>
        <v>3</v>
      </c>
      <c r="Y26" s="45" t="str">
        <f t="shared" si="12"/>
        <v>11.00</v>
      </c>
      <c r="Z26" s="40">
        <f t="shared" si="13"/>
        <v>11</v>
      </c>
      <c r="AA26" s="41" t="str">
        <f t="shared" si="14"/>
        <v>2</v>
      </c>
      <c r="AB26" s="44">
        <v>11</v>
      </c>
      <c r="AC26" s="43" t="str">
        <f t="shared" si="15"/>
        <v>2</v>
      </c>
      <c r="AD26" s="46" t="str">
        <f t="shared" si="16"/>
        <v>10.50</v>
      </c>
      <c r="AE26" s="46">
        <f t="shared" si="17"/>
        <v>10.5</v>
      </c>
      <c r="AF26" s="43" t="str">
        <f t="shared" si="18"/>
        <v>2</v>
      </c>
      <c r="AG26" s="42">
        <v>11</v>
      </c>
      <c r="AH26" s="43" t="str">
        <f t="shared" si="19"/>
        <v>1</v>
      </c>
      <c r="AI26" s="47">
        <v>10</v>
      </c>
      <c r="AJ26" s="43" t="str">
        <f t="shared" si="20"/>
        <v>1</v>
      </c>
      <c r="AK26" s="48" t="str">
        <f t="shared" si="21"/>
        <v>11.05</v>
      </c>
      <c r="AL26" s="49">
        <f t="shared" si="22"/>
        <v>11.046875</v>
      </c>
      <c r="AM26" s="34">
        <f t="shared" si="23"/>
        <v>30</v>
      </c>
      <c r="AN26" s="50" t="str">
        <f t="shared" si="24"/>
        <v>10.60</v>
      </c>
      <c r="AO26" s="51">
        <f t="shared" si="25"/>
        <v>10.6</v>
      </c>
      <c r="AP26" s="41" t="str">
        <f t="shared" si="26"/>
        <v>20</v>
      </c>
      <c r="AQ26" s="42">
        <v>8.25</v>
      </c>
      <c r="AR26" s="43" t="str">
        <f t="shared" si="27"/>
        <v>0</v>
      </c>
      <c r="AS26" s="44">
        <v>10.25</v>
      </c>
      <c r="AT26" s="43" t="str">
        <f t="shared" si="28"/>
        <v>5</v>
      </c>
      <c r="AU26" s="44">
        <v>13</v>
      </c>
      <c r="AV26" s="43" t="str">
        <f t="shared" si="29"/>
        <v>5</v>
      </c>
      <c r="AW26" s="44">
        <v>12.25</v>
      </c>
      <c r="AX26" s="43" t="str">
        <f t="shared" si="30"/>
        <v>5</v>
      </c>
      <c r="AY26" s="52" t="str">
        <f t="shared" si="31"/>
        <v>16.00</v>
      </c>
      <c r="AZ26" s="51">
        <f t="shared" si="32"/>
        <v>16</v>
      </c>
      <c r="BA26" s="41" t="str">
        <f t="shared" si="33"/>
        <v>6</v>
      </c>
      <c r="BB26" s="42">
        <v>16</v>
      </c>
      <c r="BC26" s="43" t="str">
        <f t="shared" si="34"/>
        <v>3</v>
      </c>
      <c r="BD26" s="47">
        <v>16</v>
      </c>
      <c r="BE26" s="43" t="str">
        <f t="shared" si="35"/>
        <v>3</v>
      </c>
      <c r="BF26" s="52" t="str">
        <f t="shared" si="36"/>
        <v>11.00</v>
      </c>
      <c r="BG26" s="51">
        <f t="shared" si="37"/>
        <v>11</v>
      </c>
      <c r="BH26" s="41" t="str">
        <f t="shared" si="38"/>
        <v>2</v>
      </c>
      <c r="BI26" s="44">
        <v>11</v>
      </c>
      <c r="BJ26" s="43" t="str">
        <f t="shared" si="39"/>
        <v>2</v>
      </c>
      <c r="BK26" s="52" t="str">
        <f t="shared" si="40"/>
        <v>10.00</v>
      </c>
      <c r="BL26" s="53">
        <f t="shared" si="41"/>
        <v>10</v>
      </c>
      <c r="BM26" s="43" t="str">
        <f t="shared" si="42"/>
        <v>2</v>
      </c>
      <c r="BN26" s="42">
        <v>7.5</v>
      </c>
      <c r="BO26" s="43" t="str">
        <f t="shared" si="43"/>
        <v>0</v>
      </c>
      <c r="BP26" s="47">
        <v>12.5</v>
      </c>
      <c r="BQ26" s="43" t="str">
        <f t="shared" si="44"/>
        <v>1</v>
      </c>
      <c r="BR26" s="54" t="str">
        <f t="shared" si="45"/>
        <v>11.56</v>
      </c>
      <c r="BS26" s="55">
        <f t="shared" si="46"/>
        <v>11.5625</v>
      </c>
      <c r="BT26" s="34">
        <f t="shared" si="47"/>
        <v>30</v>
      </c>
      <c r="BU26" s="56" t="str">
        <f t="shared" si="48"/>
        <v>11.30</v>
      </c>
      <c r="BV26" s="57">
        <f t="shared" si="49"/>
        <v>11.3046875</v>
      </c>
      <c r="BW26" s="58" t="str">
        <f t="shared" si="50"/>
        <v>Admis(e)</v>
      </c>
      <c r="BX26" s="66">
        <v>1</v>
      </c>
    </row>
    <row r="27" spans="1:76" ht="15.75">
      <c r="A27" s="34">
        <v>20</v>
      </c>
      <c r="B27" s="36" t="s">
        <v>160</v>
      </c>
      <c r="C27" s="36" t="s">
        <v>161</v>
      </c>
      <c r="D27" s="37" t="s">
        <v>162</v>
      </c>
      <c r="E27" s="38" t="s">
        <v>163</v>
      </c>
      <c r="F27" s="34" t="s">
        <v>108</v>
      </c>
      <c r="G27" s="39" t="str">
        <f t="shared" si="0"/>
        <v>11.85</v>
      </c>
      <c r="H27" s="40">
        <f t="shared" si="1"/>
        <v>11.85</v>
      </c>
      <c r="I27" s="41" t="str">
        <f t="shared" si="2"/>
        <v>20</v>
      </c>
      <c r="J27" s="42">
        <v>10.25</v>
      </c>
      <c r="K27" s="43" t="str">
        <f t="shared" si="3"/>
        <v>5</v>
      </c>
      <c r="L27" s="44">
        <v>11.25</v>
      </c>
      <c r="M27" s="43" t="str">
        <f t="shared" si="4"/>
        <v>5</v>
      </c>
      <c r="N27" s="44">
        <v>15.25</v>
      </c>
      <c r="O27" s="43" t="str">
        <f t="shared" si="5"/>
        <v>5</v>
      </c>
      <c r="P27" s="44">
        <v>11.75</v>
      </c>
      <c r="Q27" s="43" t="str">
        <f t="shared" si="6"/>
        <v>5</v>
      </c>
      <c r="R27" s="45" t="str">
        <f t="shared" si="7"/>
        <v>14.17</v>
      </c>
      <c r="S27" s="40">
        <f t="shared" si="8"/>
        <v>14.166666666666666</v>
      </c>
      <c r="T27" s="43" t="str">
        <f t="shared" si="9"/>
        <v>6</v>
      </c>
      <c r="U27" s="42">
        <v>15</v>
      </c>
      <c r="V27" s="43" t="str">
        <f t="shared" si="10"/>
        <v>3</v>
      </c>
      <c r="W27" s="44">
        <v>12.5</v>
      </c>
      <c r="X27" s="43" t="str">
        <f t="shared" si="11"/>
        <v>3</v>
      </c>
      <c r="Y27" s="45" t="str">
        <f t="shared" si="12"/>
        <v>13.00</v>
      </c>
      <c r="Z27" s="40">
        <f t="shared" si="13"/>
        <v>13</v>
      </c>
      <c r="AA27" s="41" t="str">
        <f t="shared" si="14"/>
        <v>2</v>
      </c>
      <c r="AB27" s="44">
        <v>13</v>
      </c>
      <c r="AC27" s="43" t="str">
        <f t="shared" si="15"/>
        <v>2</v>
      </c>
      <c r="AD27" s="46" t="str">
        <f t="shared" si="16"/>
        <v>11.00</v>
      </c>
      <c r="AE27" s="46">
        <f t="shared" si="17"/>
        <v>11</v>
      </c>
      <c r="AF27" s="43" t="str">
        <f t="shared" si="18"/>
        <v>2</v>
      </c>
      <c r="AG27" s="42">
        <v>12</v>
      </c>
      <c r="AH27" s="43" t="str">
        <f t="shared" si="19"/>
        <v>1</v>
      </c>
      <c r="AI27" s="47">
        <v>10</v>
      </c>
      <c r="AJ27" s="43" t="str">
        <f t="shared" si="20"/>
        <v>1</v>
      </c>
      <c r="AK27" s="48" t="str">
        <f t="shared" si="21"/>
        <v>12.25</v>
      </c>
      <c r="AL27" s="49">
        <f t="shared" si="22"/>
        <v>12.25</v>
      </c>
      <c r="AM27" s="34">
        <f t="shared" si="23"/>
        <v>30</v>
      </c>
      <c r="AN27" s="50" t="str">
        <f t="shared" si="24"/>
        <v>11.53</v>
      </c>
      <c r="AO27" s="51">
        <f t="shared" si="25"/>
        <v>11.525</v>
      </c>
      <c r="AP27" s="41" t="str">
        <f t="shared" si="26"/>
        <v>20</v>
      </c>
      <c r="AQ27" s="42">
        <v>11.25</v>
      </c>
      <c r="AR27" s="43" t="str">
        <f t="shared" si="27"/>
        <v>5</v>
      </c>
      <c r="AS27" s="44">
        <v>10.5</v>
      </c>
      <c r="AT27" s="43" t="str">
        <f t="shared" si="28"/>
        <v>5</v>
      </c>
      <c r="AU27" s="44">
        <v>12.25</v>
      </c>
      <c r="AV27" s="43" t="str">
        <f t="shared" si="29"/>
        <v>5</v>
      </c>
      <c r="AW27" s="44">
        <v>12.75</v>
      </c>
      <c r="AX27" s="43" t="str">
        <f t="shared" si="30"/>
        <v>5</v>
      </c>
      <c r="AY27" s="52" t="str">
        <f t="shared" si="31"/>
        <v>14.33</v>
      </c>
      <c r="AZ27" s="51">
        <f t="shared" si="32"/>
        <v>14.333333333333334</v>
      </c>
      <c r="BA27" s="41" t="str">
        <f t="shared" si="33"/>
        <v>6</v>
      </c>
      <c r="BB27" s="42">
        <v>14</v>
      </c>
      <c r="BC27" s="43" t="str">
        <f t="shared" si="34"/>
        <v>3</v>
      </c>
      <c r="BD27" s="47">
        <v>15</v>
      </c>
      <c r="BE27" s="43" t="str">
        <f t="shared" si="35"/>
        <v>3</v>
      </c>
      <c r="BF27" s="52" t="str">
        <f t="shared" si="36"/>
        <v>14.00</v>
      </c>
      <c r="BG27" s="51">
        <f t="shared" si="37"/>
        <v>14</v>
      </c>
      <c r="BH27" s="41" t="str">
        <f t="shared" si="38"/>
        <v>2</v>
      </c>
      <c r="BI27" s="44">
        <v>14</v>
      </c>
      <c r="BJ27" s="43" t="str">
        <f t="shared" si="39"/>
        <v>2</v>
      </c>
      <c r="BK27" s="52" t="str">
        <f t="shared" si="40"/>
        <v>8.00</v>
      </c>
      <c r="BL27" s="53">
        <f t="shared" si="41"/>
        <v>8</v>
      </c>
      <c r="BM27" s="43">
        <f t="shared" si="42"/>
        <v>1</v>
      </c>
      <c r="BN27" s="42">
        <v>10</v>
      </c>
      <c r="BO27" s="43" t="str">
        <f t="shared" si="43"/>
        <v>1</v>
      </c>
      <c r="BP27" s="47">
        <v>6</v>
      </c>
      <c r="BQ27" s="43" t="str">
        <f t="shared" si="44"/>
        <v>0</v>
      </c>
      <c r="BR27" s="54" t="str">
        <f t="shared" si="45"/>
        <v>11.77</v>
      </c>
      <c r="BS27" s="55">
        <f t="shared" si="46"/>
        <v>11.765625</v>
      </c>
      <c r="BT27" s="34">
        <f t="shared" si="47"/>
        <v>30</v>
      </c>
      <c r="BU27" s="56" t="str">
        <f t="shared" si="48"/>
        <v>12.01</v>
      </c>
      <c r="BV27" s="57">
        <f t="shared" si="49"/>
        <v>12.0078125</v>
      </c>
      <c r="BW27" s="58" t="str">
        <f t="shared" si="50"/>
        <v>Admis(e)</v>
      </c>
      <c r="BX27" s="66">
        <v>1</v>
      </c>
    </row>
    <row r="28" spans="1:76" ht="15.75">
      <c r="A28" s="34">
        <v>21</v>
      </c>
      <c r="B28" s="36" t="s">
        <v>164</v>
      </c>
      <c r="C28" s="36" t="s">
        <v>165</v>
      </c>
      <c r="D28" s="37" t="s">
        <v>166</v>
      </c>
      <c r="E28" s="38" t="s">
        <v>167</v>
      </c>
      <c r="F28" s="34" t="s">
        <v>168</v>
      </c>
      <c r="G28" s="39" t="str">
        <f t="shared" si="0"/>
        <v>8.13</v>
      </c>
      <c r="H28" s="40">
        <f t="shared" si="1"/>
        <v>8.125</v>
      </c>
      <c r="I28" s="41">
        <f t="shared" si="2"/>
        <v>10</v>
      </c>
      <c r="J28" s="42">
        <v>3.75</v>
      </c>
      <c r="K28" s="43" t="str">
        <f t="shared" si="3"/>
        <v>0</v>
      </c>
      <c r="L28" s="44">
        <v>7</v>
      </c>
      <c r="M28" s="43" t="str">
        <f t="shared" si="4"/>
        <v>0</v>
      </c>
      <c r="N28" s="44">
        <v>13.25</v>
      </c>
      <c r="O28" s="43" t="str">
        <f t="shared" si="5"/>
        <v>5</v>
      </c>
      <c r="P28" s="44">
        <v>11.25</v>
      </c>
      <c r="Q28" s="43" t="str">
        <f t="shared" si="6"/>
        <v>5</v>
      </c>
      <c r="R28" s="45" t="str">
        <f t="shared" si="7"/>
        <v>10.92</v>
      </c>
      <c r="S28" s="40">
        <f t="shared" si="8"/>
        <v>10.916666666666666</v>
      </c>
      <c r="T28" s="43" t="str">
        <f t="shared" si="9"/>
        <v>6</v>
      </c>
      <c r="U28" s="42">
        <v>12.5</v>
      </c>
      <c r="V28" s="43" t="str">
        <f t="shared" si="10"/>
        <v>3</v>
      </c>
      <c r="W28" s="44">
        <v>7.75</v>
      </c>
      <c r="X28" s="43" t="str">
        <f t="shared" si="11"/>
        <v>0</v>
      </c>
      <c r="Y28" s="45" t="str">
        <f t="shared" si="12"/>
        <v>2.00</v>
      </c>
      <c r="Z28" s="40">
        <f t="shared" si="13"/>
        <v>2</v>
      </c>
      <c r="AA28" s="41">
        <f t="shared" si="14"/>
        <v>0</v>
      </c>
      <c r="AB28" s="44">
        <v>2</v>
      </c>
      <c r="AC28" s="43" t="str">
        <f t="shared" si="15"/>
        <v>0</v>
      </c>
      <c r="AD28" s="46" t="str">
        <f t="shared" si="16"/>
        <v>9.25</v>
      </c>
      <c r="AE28" s="46">
        <f t="shared" si="17"/>
        <v>9.25</v>
      </c>
      <c r="AF28" s="43">
        <f t="shared" si="18"/>
        <v>1</v>
      </c>
      <c r="AG28" s="42">
        <v>8</v>
      </c>
      <c r="AH28" s="43" t="str">
        <f t="shared" si="19"/>
        <v>0</v>
      </c>
      <c r="AI28" s="47">
        <v>10.5</v>
      </c>
      <c r="AJ28" s="43" t="str">
        <f t="shared" si="20"/>
        <v>1</v>
      </c>
      <c r="AK28" s="48" t="str">
        <f t="shared" si="21"/>
        <v>8.41</v>
      </c>
      <c r="AL28" s="49">
        <f t="shared" si="22"/>
        <v>8.40625</v>
      </c>
      <c r="AM28" s="34">
        <f t="shared" si="23"/>
        <v>17</v>
      </c>
      <c r="AN28" s="50" t="str">
        <f t="shared" si="24"/>
        <v>5.98</v>
      </c>
      <c r="AO28" s="51">
        <f t="shared" si="25"/>
        <v>5.9749999999999996</v>
      </c>
      <c r="AP28" s="41">
        <f t="shared" si="26"/>
        <v>0</v>
      </c>
      <c r="AQ28" s="42">
        <v>4.5</v>
      </c>
      <c r="AR28" s="43" t="str">
        <f t="shared" si="27"/>
        <v>0</v>
      </c>
      <c r="AS28" s="44">
        <v>6.25</v>
      </c>
      <c r="AT28" s="43" t="str">
        <f t="shared" si="28"/>
        <v>0</v>
      </c>
      <c r="AU28" s="44">
        <v>8.75</v>
      </c>
      <c r="AV28" s="43" t="str">
        <f t="shared" si="29"/>
        <v>0</v>
      </c>
      <c r="AW28" s="44">
        <v>5</v>
      </c>
      <c r="AX28" s="43" t="str">
        <f t="shared" si="30"/>
        <v>0</v>
      </c>
      <c r="AY28" s="52" t="str">
        <f t="shared" si="31"/>
        <v>16.00</v>
      </c>
      <c r="AZ28" s="51">
        <f t="shared" si="32"/>
        <v>16</v>
      </c>
      <c r="BA28" s="41" t="str">
        <f t="shared" si="33"/>
        <v>6</v>
      </c>
      <c r="BB28" s="42">
        <v>16</v>
      </c>
      <c r="BC28" s="43" t="str">
        <f t="shared" si="34"/>
        <v>3</v>
      </c>
      <c r="BD28" s="47">
        <v>16</v>
      </c>
      <c r="BE28" s="43" t="str">
        <f t="shared" si="35"/>
        <v>3</v>
      </c>
      <c r="BF28" s="52" t="str">
        <f t="shared" si="36"/>
        <v>10.00</v>
      </c>
      <c r="BG28" s="51">
        <f t="shared" si="37"/>
        <v>10</v>
      </c>
      <c r="BH28" s="41" t="str">
        <f t="shared" si="38"/>
        <v>2</v>
      </c>
      <c r="BI28" s="44">
        <v>10</v>
      </c>
      <c r="BJ28" s="43" t="str">
        <f t="shared" si="39"/>
        <v>2</v>
      </c>
      <c r="BK28" s="52" t="str">
        <f t="shared" si="40"/>
        <v>5.25</v>
      </c>
      <c r="BL28" s="53">
        <f t="shared" si="41"/>
        <v>5.25</v>
      </c>
      <c r="BM28" s="43">
        <f t="shared" si="42"/>
        <v>0</v>
      </c>
      <c r="BN28" s="42">
        <v>2.5</v>
      </c>
      <c r="BO28" s="43" t="str">
        <f t="shared" si="43"/>
        <v>0</v>
      </c>
      <c r="BP28" s="47">
        <v>8</v>
      </c>
      <c r="BQ28" s="43" t="str">
        <f t="shared" si="44"/>
        <v>0</v>
      </c>
      <c r="BR28" s="54" t="str">
        <f t="shared" si="45"/>
        <v>8.02</v>
      </c>
      <c r="BS28" s="55">
        <f t="shared" si="46"/>
        <v>8.015625</v>
      </c>
      <c r="BT28" s="34">
        <f t="shared" si="47"/>
        <v>8</v>
      </c>
      <c r="BU28" s="56" t="str">
        <f t="shared" si="48"/>
        <v>8.21</v>
      </c>
      <c r="BV28" s="57">
        <f t="shared" si="49"/>
        <v>8.2109375</v>
      </c>
      <c r="BW28" s="58" t="s">
        <v>95</v>
      </c>
      <c r="BX28" s="69"/>
    </row>
    <row r="29" spans="1:76" ht="15.75">
      <c r="A29" s="34">
        <v>22</v>
      </c>
      <c r="B29" s="36" t="s">
        <v>169</v>
      </c>
      <c r="C29" s="36" t="s">
        <v>170</v>
      </c>
      <c r="D29" s="37" t="s">
        <v>171</v>
      </c>
      <c r="E29" s="38" t="s">
        <v>172</v>
      </c>
      <c r="F29" s="34" t="s">
        <v>173</v>
      </c>
      <c r="G29" s="39" t="str">
        <f t="shared" si="0"/>
        <v>11.98</v>
      </c>
      <c r="H29" s="40">
        <f t="shared" si="1"/>
        <v>11.975</v>
      </c>
      <c r="I29" s="41" t="str">
        <f t="shared" si="2"/>
        <v>20</v>
      </c>
      <c r="J29" s="42">
        <v>11</v>
      </c>
      <c r="K29" s="43" t="str">
        <f t="shared" si="3"/>
        <v>5</v>
      </c>
      <c r="L29" s="44">
        <v>11.75</v>
      </c>
      <c r="M29" s="43" t="str">
        <f t="shared" si="4"/>
        <v>5</v>
      </c>
      <c r="N29" s="44">
        <v>12</v>
      </c>
      <c r="O29" s="43" t="str">
        <f t="shared" si="5"/>
        <v>5</v>
      </c>
      <c r="P29" s="44">
        <v>13.75</v>
      </c>
      <c r="Q29" s="43" t="str">
        <f t="shared" si="6"/>
        <v>5</v>
      </c>
      <c r="R29" s="45" t="str">
        <f t="shared" si="7"/>
        <v>12.25</v>
      </c>
      <c r="S29" s="40">
        <f t="shared" si="8"/>
        <v>12.25</v>
      </c>
      <c r="T29" s="43" t="str">
        <f t="shared" si="9"/>
        <v>6</v>
      </c>
      <c r="U29" s="42">
        <v>11</v>
      </c>
      <c r="V29" s="43" t="str">
        <f t="shared" si="10"/>
        <v>3</v>
      </c>
      <c r="W29" s="44">
        <v>14.75</v>
      </c>
      <c r="X29" s="43" t="str">
        <f t="shared" si="11"/>
        <v>3</v>
      </c>
      <c r="Y29" s="45" t="str">
        <f t="shared" si="12"/>
        <v>11.00</v>
      </c>
      <c r="Z29" s="40">
        <f t="shared" si="13"/>
        <v>11</v>
      </c>
      <c r="AA29" s="41" t="str">
        <f t="shared" si="14"/>
        <v>2</v>
      </c>
      <c r="AB29" s="44">
        <v>11</v>
      </c>
      <c r="AC29" s="43" t="str">
        <f t="shared" si="15"/>
        <v>2</v>
      </c>
      <c r="AD29" s="46" t="str">
        <f t="shared" si="16"/>
        <v>12.00</v>
      </c>
      <c r="AE29" s="46">
        <f t="shared" si="17"/>
        <v>12</v>
      </c>
      <c r="AF29" s="43" t="str">
        <f t="shared" si="18"/>
        <v>2</v>
      </c>
      <c r="AG29" s="42">
        <v>11</v>
      </c>
      <c r="AH29" s="43" t="str">
        <f t="shared" si="19"/>
        <v>1</v>
      </c>
      <c r="AI29" s="47">
        <v>13</v>
      </c>
      <c r="AJ29" s="43" t="str">
        <f t="shared" si="20"/>
        <v>1</v>
      </c>
      <c r="AK29" s="48" t="str">
        <f t="shared" si="21"/>
        <v>11.97</v>
      </c>
      <c r="AL29" s="49">
        <f t="shared" si="22"/>
        <v>11.96875</v>
      </c>
      <c r="AM29" s="34">
        <f t="shared" si="23"/>
        <v>30</v>
      </c>
      <c r="AN29" s="50" t="str">
        <f t="shared" si="24"/>
        <v>12.10</v>
      </c>
      <c r="AO29" s="51">
        <f t="shared" si="25"/>
        <v>12.1</v>
      </c>
      <c r="AP29" s="41" t="str">
        <f t="shared" si="26"/>
        <v>20</v>
      </c>
      <c r="AQ29" s="42">
        <v>11.75</v>
      </c>
      <c r="AR29" s="43" t="str">
        <f t="shared" si="27"/>
        <v>5</v>
      </c>
      <c r="AS29" s="44">
        <v>10.75</v>
      </c>
      <c r="AT29" s="43" t="str">
        <f t="shared" si="28"/>
        <v>5</v>
      </c>
      <c r="AU29" s="44">
        <v>13.25</v>
      </c>
      <c r="AV29" s="43" t="str">
        <f t="shared" si="29"/>
        <v>5</v>
      </c>
      <c r="AW29" s="44">
        <v>13.5</v>
      </c>
      <c r="AX29" s="43" t="str">
        <f t="shared" si="30"/>
        <v>5</v>
      </c>
      <c r="AY29" s="52" t="str">
        <f t="shared" si="31"/>
        <v>14.67</v>
      </c>
      <c r="AZ29" s="51">
        <f t="shared" si="32"/>
        <v>14.666666666666666</v>
      </c>
      <c r="BA29" s="41" t="str">
        <f t="shared" si="33"/>
        <v>6</v>
      </c>
      <c r="BB29" s="42">
        <v>14</v>
      </c>
      <c r="BC29" s="43" t="str">
        <f t="shared" si="34"/>
        <v>3</v>
      </c>
      <c r="BD29" s="47">
        <v>16</v>
      </c>
      <c r="BE29" s="43" t="str">
        <f t="shared" si="35"/>
        <v>3</v>
      </c>
      <c r="BF29" s="52" t="str">
        <f t="shared" si="36"/>
        <v>10.00</v>
      </c>
      <c r="BG29" s="51">
        <f t="shared" si="37"/>
        <v>10</v>
      </c>
      <c r="BH29" s="41" t="str">
        <f t="shared" si="38"/>
        <v>2</v>
      </c>
      <c r="BI29" s="44">
        <v>10</v>
      </c>
      <c r="BJ29" s="43" t="str">
        <f t="shared" si="39"/>
        <v>2</v>
      </c>
      <c r="BK29" s="52" t="str">
        <f t="shared" si="40"/>
        <v>15.75</v>
      </c>
      <c r="BL29" s="53">
        <f t="shared" si="41"/>
        <v>15.75</v>
      </c>
      <c r="BM29" s="43" t="str">
        <f t="shared" si="42"/>
        <v>2</v>
      </c>
      <c r="BN29" s="42">
        <v>15</v>
      </c>
      <c r="BO29" s="43" t="str">
        <f t="shared" si="43"/>
        <v>1</v>
      </c>
      <c r="BP29" s="47">
        <v>16.5</v>
      </c>
      <c r="BQ29" s="43" t="str">
        <f t="shared" si="44"/>
        <v>1</v>
      </c>
      <c r="BR29" s="54" t="str">
        <f t="shared" si="45"/>
        <v>12.91</v>
      </c>
      <c r="BS29" s="55">
        <f t="shared" si="46"/>
        <v>12.90625</v>
      </c>
      <c r="BT29" s="34">
        <f t="shared" si="47"/>
        <v>30</v>
      </c>
      <c r="BU29" s="56" t="str">
        <f t="shared" si="48"/>
        <v>12.44</v>
      </c>
      <c r="BV29" s="57">
        <f t="shared" si="49"/>
        <v>12.4375</v>
      </c>
      <c r="BW29" s="58" t="str">
        <f t="shared" si="50"/>
        <v>Admis(e)</v>
      </c>
      <c r="BX29" s="66">
        <v>1</v>
      </c>
    </row>
    <row r="30" spans="1:76" ht="15.75">
      <c r="A30" s="34">
        <v>23</v>
      </c>
      <c r="B30" s="36" t="s">
        <v>174</v>
      </c>
      <c r="C30" s="36" t="s">
        <v>175</v>
      </c>
      <c r="D30" s="37" t="s">
        <v>176</v>
      </c>
      <c r="E30" s="38" t="s">
        <v>177</v>
      </c>
      <c r="F30" s="34" t="s">
        <v>108</v>
      </c>
      <c r="G30" s="39" t="str">
        <f t="shared" si="0"/>
        <v>11.63</v>
      </c>
      <c r="H30" s="40">
        <f t="shared" si="1"/>
        <v>11.625</v>
      </c>
      <c r="I30" s="41" t="str">
        <f t="shared" si="2"/>
        <v>20</v>
      </c>
      <c r="J30" s="42">
        <v>11.25</v>
      </c>
      <c r="K30" s="43" t="str">
        <f t="shared" si="3"/>
        <v>5</v>
      </c>
      <c r="L30" s="44">
        <v>8.5</v>
      </c>
      <c r="M30" s="43" t="str">
        <f t="shared" si="4"/>
        <v>0</v>
      </c>
      <c r="N30" s="44">
        <v>15.25</v>
      </c>
      <c r="O30" s="43" t="str">
        <f t="shared" si="5"/>
        <v>5</v>
      </c>
      <c r="P30" s="44">
        <v>13.25</v>
      </c>
      <c r="Q30" s="43" t="str">
        <f t="shared" si="6"/>
        <v>5</v>
      </c>
      <c r="R30" s="45" t="str">
        <f t="shared" si="7"/>
        <v>11.25</v>
      </c>
      <c r="S30" s="40">
        <f t="shared" si="8"/>
        <v>11.25</v>
      </c>
      <c r="T30" s="43" t="str">
        <f t="shared" si="9"/>
        <v>6</v>
      </c>
      <c r="U30" s="42">
        <v>11.375</v>
      </c>
      <c r="V30" s="43" t="str">
        <f t="shared" si="10"/>
        <v>3</v>
      </c>
      <c r="W30" s="44">
        <v>11</v>
      </c>
      <c r="X30" s="43" t="str">
        <f t="shared" si="11"/>
        <v>3</v>
      </c>
      <c r="Y30" s="45" t="str">
        <f t="shared" si="12"/>
        <v>8.50</v>
      </c>
      <c r="Z30" s="40">
        <f t="shared" si="13"/>
        <v>8.5</v>
      </c>
      <c r="AA30" s="41">
        <f t="shared" si="14"/>
        <v>0</v>
      </c>
      <c r="AB30" s="42">
        <v>8.5</v>
      </c>
      <c r="AC30" s="43" t="str">
        <f t="shared" si="15"/>
        <v>0</v>
      </c>
      <c r="AD30" s="46" t="str">
        <f t="shared" si="16"/>
        <v>12.75</v>
      </c>
      <c r="AE30" s="46">
        <f t="shared" si="17"/>
        <v>12.75</v>
      </c>
      <c r="AF30" s="43" t="str">
        <f t="shared" si="18"/>
        <v>2</v>
      </c>
      <c r="AG30" s="42">
        <v>13</v>
      </c>
      <c r="AH30" s="43" t="str">
        <f t="shared" si="19"/>
        <v>1</v>
      </c>
      <c r="AI30" s="47">
        <v>12.5</v>
      </c>
      <c r="AJ30" s="43" t="str">
        <f t="shared" si="20"/>
        <v>1</v>
      </c>
      <c r="AK30" s="48" t="str">
        <f t="shared" si="21"/>
        <v>11.50</v>
      </c>
      <c r="AL30" s="49">
        <f t="shared" si="22"/>
        <v>11.5</v>
      </c>
      <c r="AM30" s="34">
        <f t="shared" si="23"/>
        <v>30</v>
      </c>
      <c r="AN30" s="50" t="str">
        <f t="shared" si="24"/>
        <v>8.85</v>
      </c>
      <c r="AO30" s="51">
        <f t="shared" si="25"/>
        <v>8.85</v>
      </c>
      <c r="AP30" s="41">
        <f t="shared" si="26"/>
        <v>5</v>
      </c>
      <c r="AQ30" s="42">
        <v>8.75</v>
      </c>
      <c r="AR30" s="43" t="str">
        <f t="shared" si="27"/>
        <v>0</v>
      </c>
      <c r="AS30" s="44">
        <v>8.75</v>
      </c>
      <c r="AT30" s="43" t="str">
        <f t="shared" si="28"/>
        <v>0</v>
      </c>
      <c r="AU30" s="44">
        <v>11</v>
      </c>
      <c r="AV30" s="43" t="str">
        <f t="shared" si="29"/>
        <v>5</v>
      </c>
      <c r="AW30" s="44">
        <v>7</v>
      </c>
      <c r="AX30" s="43" t="str">
        <f t="shared" si="30"/>
        <v>0</v>
      </c>
      <c r="AY30" s="52" t="str">
        <f t="shared" si="31"/>
        <v>15.00</v>
      </c>
      <c r="AZ30" s="51">
        <f t="shared" si="32"/>
        <v>15</v>
      </c>
      <c r="BA30" s="41" t="str">
        <f t="shared" si="33"/>
        <v>6</v>
      </c>
      <c r="BB30" s="42">
        <v>14.5</v>
      </c>
      <c r="BC30" s="43" t="str">
        <f t="shared" si="34"/>
        <v>3</v>
      </c>
      <c r="BD30" s="47">
        <v>16</v>
      </c>
      <c r="BE30" s="43" t="str">
        <f t="shared" si="35"/>
        <v>3</v>
      </c>
      <c r="BF30" s="52" t="str">
        <f t="shared" si="36"/>
        <v>10.00</v>
      </c>
      <c r="BG30" s="51">
        <f t="shared" si="37"/>
        <v>10</v>
      </c>
      <c r="BH30" s="41" t="str">
        <f t="shared" si="38"/>
        <v>2</v>
      </c>
      <c r="BI30" s="42">
        <v>10</v>
      </c>
      <c r="BJ30" s="43" t="str">
        <f t="shared" si="39"/>
        <v>2</v>
      </c>
      <c r="BK30" s="52" t="str">
        <f t="shared" si="40"/>
        <v>9.50</v>
      </c>
      <c r="BL30" s="53">
        <f t="shared" si="41"/>
        <v>9.5</v>
      </c>
      <c r="BM30" s="43">
        <f t="shared" si="42"/>
        <v>1</v>
      </c>
      <c r="BN30" s="42">
        <v>5.5</v>
      </c>
      <c r="BO30" s="43" t="str">
        <f t="shared" si="43"/>
        <v>0</v>
      </c>
      <c r="BP30" s="47">
        <v>13.5</v>
      </c>
      <c r="BQ30" s="43" t="str">
        <f t="shared" si="44"/>
        <v>1</v>
      </c>
      <c r="BR30" s="54" t="str">
        <f t="shared" si="45"/>
        <v>10.16</v>
      </c>
      <c r="BS30" s="55">
        <f t="shared" si="46"/>
        <v>10.15625</v>
      </c>
      <c r="BT30" s="34">
        <f t="shared" si="47"/>
        <v>30</v>
      </c>
      <c r="BU30" s="56" t="str">
        <f t="shared" si="48"/>
        <v>10.83</v>
      </c>
      <c r="BV30" s="57">
        <f t="shared" si="49"/>
        <v>10.828125</v>
      </c>
      <c r="BW30" s="58" t="str">
        <f t="shared" si="50"/>
        <v>Admis(e)</v>
      </c>
      <c r="BX30" s="66">
        <v>1</v>
      </c>
    </row>
    <row r="31" spans="1:76" ht="15.75">
      <c r="A31" s="34">
        <v>24</v>
      </c>
      <c r="B31" s="36" t="s">
        <v>178</v>
      </c>
      <c r="C31" s="36" t="s">
        <v>179</v>
      </c>
      <c r="D31" s="37" t="s">
        <v>180</v>
      </c>
      <c r="E31" s="38" t="s">
        <v>181</v>
      </c>
      <c r="F31" s="34" t="s">
        <v>182</v>
      </c>
      <c r="G31" s="39" t="str">
        <f t="shared" si="0"/>
        <v>15.43</v>
      </c>
      <c r="H31" s="40">
        <f t="shared" si="1"/>
        <v>15.425000000000001</v>
      </c>
      <c r="I31" s="41" t="str">
        <f t="shared" si="2"/>
        <v>20</v>
      </c>
      <c r="J31" s="42">
        <v>15</v>
      </c>
      <c r="K31" s="43" t="str">
        <f t="shared" si="3"/>
        <v>5</v>
      </c>
      <c r="L31" s="44">
        <v>15.25</v>
      </c>
      <c r="M31" s="43" t="str">
        <f t="shared" si="4"/>
        <v>5</v>
      </c>
      <c r="N31" s="44">
        <v>16.25</v>
      </c>
      <c r="O31" s="43" t="str">
        <f t="shared" si="5"/>
        <v>5</v>
      </c>
      <c r="P31" s="44">
        <v>15.5</v>
      </c>
      <c r="Q31" s="43" t="str">
        <f t="shared" si="6"/>
        <v>5</v>
      </c>
      <c r="R31" s="45" t="str">
        <f t="shared" si="7"/>
        <v>16.08</v>
      </c>
      <c r="S31" s="40">
        <f t="shared" si="8"/>
        <v>16.083333333333332</v>
      </c>
      <c r="T31" s="43" t="str">
        <f t="shared" si="9"/>
        <v>6</v>
      </c>
      <c r="U31" s="42">
        <v>17.25</v>
      </c>
      <c r="V31" s="43" t="str">
        <f t="shared" si="10"/>
        <v>3</v>
      </c>
      <c r="W31" s="44">
        <v>13.75</v>
      </c>
      <c r="X31" s="43" t="str">
        <f t="shared" si="11"/>
        <v>3</v>
      </c>
      <c r="Y31" s="45" t="str">
        <f t="shared" si="12"/>
        <v>12.50</v>
      </c>
      <c r="Z31" s="40">
        <f t="shared" si="13"/>
        <v>12.5</v>
      </c>
      <c r="AA31" s="41" t="str">
        <f t="shared" si="14"/>
        <v>2</v>
      </c>
      <c r="AB31" s="42">
        <v>12.5</v>
      </c>
      <c r="AC31" s="43" t="str">
        <f t="shared" si="15"/>
        <v>2</v>
      </c>
      <c r="AD31" s="46" t="str">
        <f t="shared" si="16"/>
        <v>17.50</v>
      </c>
      <c r="AE31" s="46">
        <f t="shared" si="17"/>
        <v>17.5</v>
      </c>
      <c r="AF31" s="43" t="str">
        <f t="shared" si="18"/>
        <v>2</v>
      </c>
      <c r="AG31" s="42">
        <v>16</v>
      </c>
      <c r="AH31" s="43" t="str">
        <f t="shared" si="19"/>
        <v>1</v>
      </c>
      <c r="AI31" s="47">
        <v>19</v>
      </c>
      <c r="AJ31" s="43" t="str">
        <f t="shared" si="20"/>
        <v>1</v>
      </c>
      <c r="AK31" s="48" t="str">
        <f t="shared" si="21"/>
        <v>15.63</v>
      </c>
      <c r="AL31" s="49">
        <f t="shared" si="22"/>
        <v>15.625</v>
      </c>
      <c r="AM31" s="34">
        <f t="shared" si="23"/>
        <v>30</v>
      </c>
      <c r="AN31" s="50" t="str">
        <f t="shared" si="24"/>
        <v>15.28</v>
      </c>
      <c r="AO31" s="51">
        <f t="shared" si="25"/>
        <v>15.275</v>
      </c>
      <c r="AP31" s="41" t="str">
        <f t="shared" si="26"/>
        <v>20</v>
      </c>
      <c r="AQ31" s="42">
        <v>17</v>
      </c>
      <c r="AR31" s="43" t="str">
        <f t="shared" si="27"/>
        <v>5</v>
      </c>
      <c r="AS31" s="44">
        <v>14.25</v>
      </c>
      <c r="AT31" s="43" t="str">
        <f t="shared" si="28"/>
        <v>5</v>
      </c>
      <c r="AU31" s="44">
        <v>13.25</v>
      </c>
      <c r="AV31" s="43" t="str">
        <f t="shared" si="29"/>
        <v>5</v>
      </c>
      <c r="AW31" s="44">
        <v>16.25</v>
      </c>
      <c r="AX31" s="43" t="str">
        <f t="shared" si="30"/>
        <v>5</v>
      </c>
      <c r="AY31" s="52" t="str">
        <f t="shared" si="31"/>
        <v>15.67</v>
      </c>
      <c r="AZ31" s="51">
        <f t="shared" si="32"/>
        <v>15.666666666666666</v>
      </c>
      <c r="BA31" s="41" t="str">
        <f t="shared" si="33"/>
        <v>6</v>
      </c>
      <c r="BB31" s="42">
        <v>15.5</v>
      </c>
      <c r="BC31" s="43" t="str">
        <f t="shared" si="34"/>
        <v>3</v>
      </c>
      <c r="BD31" s="47">
        <v>16</v>
      </c>
      <c r="BE31" s="43" t="str">
        <f t="shared" si="35"/>
        <v>3</v>
      </c>
      <c r="BF31" s="52" t="str">
        <f t="shared" si="36"/>
        <v>16.00</v>
      </c>
      <c r="BG31" s="51">
        <f t="shared" si="37"/>
        <v>16</v>
      </c>
      <c r="BH31" s="41" t="str">
        <f t="shared" si="38"/>
        <v>2</v>
      </c>
      <c r="BI31" s="42">
        <v>16</v>
      </c>
      <c r="BJ31" s="43" t="str">
        <f t="shared" si="39"/>
        <v>2</v>
      </c>
      <c r="BK31" s="52" t="str">
        <f t="shared" si="40"/>
        <v>15.75</v>
      </c>
      <c r="BL31" s="53">
        <f t="shared" si="41"/>
        <v>15.75</v>
      </c>
      <c r="BM31" s="43" t="str">
        <f t="shared" si="42"/>
        <v>2</v>
      </c>
      <c r="BN31" s="42">
        <v>16</v>
      </c>
      <c r="BO31" s="43" t="str">
        <f t="shared" si="43"/>
        <v>1</v>
      </c>
      <c r="BP31" s="47">
        <v>15.5</v>
      </c>
      <c r="BQ31" s="43" t="str">
        <f t="shared" si="44"/>
        <v>1</v>
      </c>
      <c r="BR31" s="54" t="str">
        <f t="shared" si="45"/>
        <v>15.45</v>
      </c>
      <c r="BS31" s="55">
        <f t="shared" si="46"/>
        <v>15.453125</v>
      </c>
      <c r="BT31" s="34">
        <f t="shared" si="47"/>
        <v>30</v>
      </c>
      <c r="BU31" s="56" t="str">
        <f t="shared" si="48"/>
        <v>15.54</v>
      </c>
      <c r="BV31" s="57">
        <f t="shared" si="49"/>
        <v>15.5390625</v>
      </c>
      <c r="BW31" s="58" t="str">
        <f t="shared" si="50"/>
        <v>Admis(e)</v>
      </c>
      <c r="BX31" s="66">
        <v>1</v>
      </c>
    </row>
    <row r="32" spans="1:76" ht="15.75">
      <c r="A32" s="34">
        <v>25</v>
      </c>
      <c r="B32" s="36" t="s">
        <v>183</v>
      </c>
      <c r="C32" s="36" t="s">
        <v>184</v>
      </c>
      <c r="D32" s="37" t="s">
        <v>119</v>
      </c>
      <c r="E32" s="38" t="s">
        <v>185</v>
      </c>
      <c r="F32" s="34" t="s">
        <v>108</v>
      </c>
      <c r="G32" s="39" t="str">
        <f t="shared" si="0"/>
        <v>10.18</v>
      </c>
      <c r="H32" s="40">
        <f t="shared" si="1"/>
        <v>10.175000000000001</v>
      </c>
      <c r="I32" s="41" t="str">
        <f t="shared" si="2"/>
        <v>20</v>
      </c>
      <c r="J32" s="42">
        <v>9.75</v>
      </c>
      <c r="K32" s="43" t="str">
        <f t="shared" si="3"/>
        <v>0</v>
      </c>
      <c r="L32" s="44">
        <v>7.5</v>
      </c>
      <c r="M32" s="43" t="str">
        <f t="shared" si="4"/>
        <v>0</v>
      </c>
      <c r="N32" s="44">
        <v>12.25</v>
      </c>
      <c r="O32" s="43" t="str">
        <f t="shared" si="5"/>
        <v>5</v>
      </c>
      <c r="P32" s="44">
        <v>12.75</v>
      </c>
      <c r="Q32" s="43" t="str">
        <f t="shared" si="6"/>
        <v>5</v>
      </c>
      <c r="R32" s="45" t="str">
        <f t="shared" si="7"/>
        <v>10.58</v>
      </c>
      <c r="S32" s="40">
        <f t="shared" si="8"/>
        <v>10.583333333333334</v>
      </c>
      <c r="T32" s="43" t="str">
        <f t="shared" si="9"/>
        <v>6</v>
      </c>
      <c r="U32" s="42">
        <v>10</v>
      </c>
      <c r="V32" s="43" t="str">
        <f t="shared" si="10"/>
        <v>3</v>
      </c>
      <c r="W32" s="44">
        <v>11.75</v>
      </c>
      <c r="X32" s="43" t="str">
        <f t="shared" si="11"/>
        <v>3</v>
      </c>
      <c r="Y32" s="45" t="str">
        <f t="shared" si="12"/>
        <v>10.00</v>
      </c>
      <c r="Z32" s="40">
        <f t="shared" si="13"/>
        <v>10</v>
      </c>
      <c r="AA32" s="41" t="str">
        <f t="shared" si="14"/>
        <v>2</v>
      </c>
      <c r="AB32" s="42">
        <v>10</v>
      </c>
      <c r="AC32" s="43" t="str">
        <f t="shared" si="15"/>
        <v>2</v>
      </c>
      <c r="AD32" s="46" t="str">
        <f t="shared" si="16"/>
        <v>9.50</v>
      </c>
      <c r="AE32" s="46">
        <f t="shared" si="17"/>
        <v>9.5</v>
      </c>
      <c r="AF32" s="43">
        <f t="shared" si="18"/>
        <v>1</v>
      </c>
      <c r="AG32" s="42">
        <v>10</v>
      </c>
      <c r="AH32" s="43" t="str">
        <f t="shared" si="19"/>
        <v>1</v>
      </c>
      <c r="AI32" s="47">
        <v>9</v>
      </c>
      <c r="AJ32" s="43" t="str">
        <f t="shared" si="20"/>
        <v>0</v>
      </c>
      <c r="AK32" s="48" t="str">
        <f t="shared" si="21"/>
        <v>10.16</v>
      </c>
      <c r="AL32" s="49">
        <f t="shared" si="22"/>
        <v>10.15625</v>
      </c>
      <c r="AM32" s="34">
        <f t="shared" si="23"/>
        <v>30</v>
      </c>
      <c r="AN32" s="50" t="str">
        <f t="shared" si="24"/>
        <v>10.15</v>
      </c>
      <c r="AO32" s="51">
        <f t="shared" si="25"/>
        <v>10.15</v>
      </c>
      <c r="AP32" s="41" t="str">
        <f t="shared" si="26"/>
        <v>20</v>
      </c>
      <c r="AQ32" s="42">
        <v>11.25</v>
      </c>
      <c r="AR32" s="43" t="str">
        <f t="shared" si="27"/>
        <v>5</v>
      </c>
      <c r="AS32" s="44">
        <v>11.25</v>
      </c>
      <c r="AT32" s="43" t="str">
        <f t="shared" si="28"/>
        <v>5</v>
      </c>
      <c r="AU32" s="44">
        <v>8</v>
      </c>
      <c r="AV32" s="43" t="str">
        <f t="shared" si="29"/>
        <v>0</v>
      </c>
      <c r="AW32" s="44">
        <v>9</v>
      </c>
      <c r="AX32" s="43" t="str">
        <f t="shared" si="30"/>
        <v>0</v>
      </c>
      <c r="AY32" s="52" t="str">
        <f t="shared" si="31"/>
        <v>15.00</v>
      </c>
      <c r="AZ32" s="51">
        <f t="shared" si="32"/>
        <v>15</v>
      </c>
      <c r="BA32" s="41" t="str">
        <f t="shared" si="33"/>
        <v>6</v>
      </c>
      <c r="BB32" s="42">
        <v>14.5</v>
      </c>
      <c r="BC32" s="43" t="str">
        <f t="shared" si="34"/>
        <v>3</v>
      </c>
      <c r="BD32" s="47">
        <v>16</v>
      </c>
      <c r="BE32" s="43" t="str">
        <f t="shared" si="35"/>
        <v>3</v>
      </c>
      <c r="BF32" s="52" t="str">
        <f t="shared" si="36"/>
        <v>10.00</v>
      </c>
      <c r="BG32" s="51">
        <f t="shared" si="37"/>
        <v>10</v>
      </c>
      <c r="BH32" s="41" t="str">
        <f t="shared" si="38"/>
        <v>2</v>
      </c>
      <c r="BI32" s="42">
        <v>10</v>
      </c>
      <c r="BJ32" s="43" t="str">
        <f t="shared" si="39"/>
        <v>2</v>
      </c>
      <c r="BK32" s="52" t="str">
        <f t="shared" si="40"/>
        <v>8.50</v>
      </c>
      <c r="BL32" s="53">
        <f t="shared" si="41"/>
        <v>8.5</v>
      </c>
      <c r="BM32" s="43">
        <f t="shared" si="42"/>
        <v>1</v>
      </c>
      <c r="BN32" s="42">
        <v>4</v>
      </c>
      <c r="BO32" s="43" t="str">
        <f t="shared" si="43"/>
        <v>0</v>
      </c>
      <c r="BP32" s="47">
        <v>13</v>
      </c>
      <c r="BQ32" s="43" t="str">
        <f t="shared" si="44"/>
        <v>1</v>
      </c>
      <c r="BR32" s="54" t="str">
        <f t="shared" si="45"/>
        <v>10.84</v>
      </c>
      <c r="BS32" s="55">
        <f t="shared" si="46"/>
        <v>10.84375</v>
      </c>
      <c r="BT32" s="34">
        <f t="shared" si="47"/>
        <v>30</v>
      </c>
      <c r="BU32" s="56" t="str">
        <f t="shared" si="48"/>
        <v>10.50</v>
      </c>
      <c r="BV32" s="57">
        <f t="shared" si="49"/>
        <v>10.5</v>
      </c>
      <c r="BW32" s="58" t="str">
        <f t="shared" si="50"/>
        <v>Admis(e)</v>
      </c>
      <c r="BX32" s="66">
        <v>2</v>
      </c>
    </row>
    <row r="33" spans="1:76" ht="15.75">
      <c r="A33" s="34">
        <v>26</v>
      </c>
      <c r="B33" s="36" t="s">
        <v>186</v>
      </c>
      <c r="C33" s="36" t="s">
        <v>187</v>
      </c>
      <c r="D33" s="37" t="s">
        <v>188</v>
      </c>
      <c r="E33" s="38" t="s">
        <v>189</v>
      </c>
      <c r="F33" s="34" t="s">
        <v>173</v>
      </c>
      <c r="G33" s="39" t="str">
        <f t="shared" si="0"/>
        <v>11.78</v>
      </c>
      <c r="H33" s="40">
        <f t="shared" si="1"/>
        <v>11.775</v>
      </c>
      <c r="I33" s="41" t="str">
        <f t="shared" si="2"/>
        <v>20</v>
      </c>
      <c r="J33" s="42">
        <v>10.75</v>
      </c>
      <c r="K33" s="43" t="str">
        <f t="shared" si="3"/>
        <v>5</v>
      </c>
      <c r="L33" s="44">
        <v>12.5</v>
      </c>
      <c r="M33" s="43" t="str">
        <f t="shared" si="4"/>
        <v>5</v>
      </c>
      <c r="N33" s="44">
        <v>11.25</v>
      </c>
      <c r="O33" s="43" t="str">
        <f t="shared" si="5"/>
        <v>5</v>
      </c>
      <c r="P33" s="44">
        <v>12.75</v>
      </c>
      <c r="Q33" s="43" t="str">
        <f t="shared" si="6"/>
        <v>5</v>
      </c>
      <c r="R33" s="45" t="str">
        <f t="shared" si="7"/>
        <v>11.67</v>
      </c>
      <c r="S33" s="40">
        <f t="shared" si="8"/>
        <v>11.666666666666666</v>
      </c>
      <c r="T33" s="43" t="str">
        <f t="shared" si="9"/>
        <v>6</v>
      </c>
      <c r="U33" s="42">
        <v>11.75</v>
      </c>
      <c r="V33" s="43" t="str">
        <f t="shared" si="10"/>
        <v>3</v>
      </c>
      <c r="W33" s="44">
        <v>11.5</v>
      </c>
      <c r="X33" s="43" t="str">
        <f t="shared" si="11"/>
        <v>3</v>
      </c>
      <c r="Y33" s="45" t="str">
        <f t="shared" si="12"/>
        <v>11.50</v>
      </c>
      <c r="Z33" s="40">
        <f t="shared" si="13"/>
        <v>11.5</v>
      </c>
      <c r="AA33" s="41" t="str">
        <f t="shared" si="14"/>
        <v>2</v>
      </c>
      <c r="AB33" s="42">
        <v>11.5</v>
      </c>
      <c r="AC33" s="43" t="str">
        <f t="shared" si="15"/>
        <v>2</v>
      </c>
      <c r="AD33" s="46" t="str">
        <f t="shared" si="16"/>
        <v>14.50</v>
      </c>
      <c r="AE33" s="46">
        <f t="shared" si="17"/>
        <v>14.5</v>
      </c>
      <c r="AF33" s="43" t="str">
        <f t="shared" si="18"/>
        <v>2</v>
      </c>
      <c r="AG33" s="42">
        <v>16</v>
      </c>
      <c r="AH33" s="43" t="str">
        <f t="shared" si="19"/>
        <v>1</v>
      </c>
      <c r="AI33" s="47">
        <v>13</v>
      </c>
      <c r="AJ33" s="43" t="str">
        <f t="shared" si="20"/>
        <v>1</v>
      </c>
      <c r="AK33" s="48" t="str">
        <f t="shared" si="21"/>
        <v>12.08</v>
      </c>
      <c r="AL33" s="49">
        <f t="shared" si="22"/>
        <v>12.078125</v>
      </c>
      <c r="AM33" s="34">
        <f t="shared" si="23"/>
        <v>30</v>
      </c>
      <c r="AN33" s="50" t="str">
        <f t="shared" si="24"/>
        <v>11.90</v>
      </c>
      <c r="AO33" s="51">
        <f t="shared" si="25"/>
        <v>11.9</v>
      </c>
      <c r="AP33" s="41" t="str">
        <f t="shared" si="26"/>
        <v>20</v>
      </c>
      <c r="AQ33" s="42">
        <v>11.25</v>
      </c>
      <c r="AR33" s="43" t="str">
        <f t="shared" si="27"/>
        <v>5</v>
      </c>
      <c r="AS33" s="44">
        <v>11.75</v>
      </c>
      <c r="AT33" s="43" t="str">
        <f t="shared" si="28"/>
        <v>5</v>
      </c>
      <c r="AU33" s="44">
        <v>12.75</v>
      </c>
      <c r="AV33" s="43" t="str">
        <f t="shared" si="29"/>
        <v>5</v>
      </c>
      <c r="AW33" s="44">
        <v>12.25</v>
      </c>
      <c r="AX33" s="43" t="str">
        <f t="shared" si="30"/>
        <v>5</v>
      </c>
      <c r="AY33" s="52" t="str">
        <f t="shared" si="31"/>
        <v>16.00</v>
      </c>
      <c r="AZ33" s="51">
        <f t="shared" si="32"/>
        <v>16</v>
      </c>
      <c r="BA33" s="41" t="str">
        <f t="shared" si="33"/>
        <v>6</v>
      </c>
      <c r="BB33" s="42">
        <v>16</v>
      </c>
      <c r="BC33" s="43" t="str">
        <f t="shared" si="34"/>
        <v>3</v>
      </c>
      <c r="BD33" s="47">
        <v>16</v>
      </c>
      <c r="BE33" s="43" t="str">
        <f t="shared" si="35"/>
        <v>3</v>
      </c>
      <c r="BF33" s="52" t="str">
        <f t="shared" si="36"/>
        <v>11.00</v>
      </c>
      <c r="BG33" s="51">
        <f t="shared" si="37"/>
        <v>11</v>
      </c>
      <c r="BH33" s="41" t="str">
        <f t="shared" si="38"/>
        <v>2</v>
      </c>
      <c r="BI33" s="42">
        <v>11</v>
      </c>
      <c r="BJ33" s="43" t="str">
        <f t="shared" si="39"/>
        <v>2</v>
      </c>
      <c r="BK33" s="52" t="str">
        <f t="shared" si="40"/>
        <v>11.00</v>
      </c>
      <c r="BL33" s="53">
        <f t="shared" si="41"/>
        <v>11</v>
      </c>
      <c r="BM33" s="43" t="str">
        <f t="shared" si="42"/>
        <v>2</v>
      </c>
      <c r="BN33" s="42">
        <v>11</v>
      </c>
      <c r="BO33" s="43" t="str">
        <f t="shared" si="43"/>
        <v>1</v>
      </c>
      <c r="BP33" s="47">
        <v>11</v>
      </c>
      <c r="BQ33" s="43" t="str">
        <f t="shared" si="44"/>
        <v>1</v>
      </c>
      <c r="BR33" s="54" t="str">
        <f t="shared" si="45"/>
        <v>12.50</v>
      </c>
      <c r="BS33" s="55">
        <f t="shared" si="46"/>
        <v>12.5</v>
      </c>
      <c r="BT33" s="34">
        <f t="shared" si="47"/>
        <v>30</v>
      </c>
      <c r="BU33" s="56" t="str">
        <f t="shared" si="48"/>
        <v>12.29</v>
      </c>
      <c r="BV33" s="57">
        <f t="shared" si="49"/>
        <v>12.2890625</v>
      </c>
      <c r="BW33" s="58" t="str">
        <f t="shared" si="50"/>
        <v>Admis(e)</v>
      </c>
      <c r="BX33" s="66">
        <v>1</v>
      </c>
    </row>
    <row r="34" spans="1:76" ht="15.75">
      <c r="A34" s="34">
        <v>27</v>
      </c>
      <c r="B34" s="36" t="s">
        <v>190</v>
      </c>
      <c r="C34" s="36" t="s">
        <v>191</v>
      </c>
      <c r="D34" s="37" t="s">
        <v>192</v>
      </c>
      <c r="E34" s="38" t="s">
        <v>193</v>
      </c>
      <c r="F34" s="34" t="s">
        <v>194</v>
      </c>
      <c r="G34" s="39" t="str">
        <f t="shared" si="0"/>
        <v>11.65</v>
      </c>
      <c r="H34" s="40">
        <f t="shared" si="1"/>
        <v>11.65</v>
      </c>
      <c r="I34" s="41" t="str">
        <f t="shared" si="2"/>
        <v>20</v>
      </c>
      <c r="J34" s="42">
        <v>9.5</v>
      </c>
      <c r="K34" s="43" t="str">
        <f t="shared" si="3"/>
        <v>0</v>
      </c>
      <c r="L34" s="44">
        <v>9.5</v>
      </c>
      <c r="M34" s="43" t="str">
        <f t="shared" si="4"/>
        <v>0</v>
      </c>
      <c r="N34" s="44">
        <v>17.25</v>
      </c>
      <c r="O34" s="43" t="str">
        <f t="shared" si="5"/>
        <v>5</v>
      </c>
      <c r="P34" s="44">
        <v>12.5</v>
      </c>
      <c r="Q34" s="43" t="str">
        <f t="shared" si="6"/>
        <v>5</v>
      </c>
      <c r="R34" s="45" t="str">
        <f t="shared" si="7"/>
        <v>10.83</v>
      </c>
      <c r="S34" s="40">
        <f t="shared" si="8"/>
        <v>10.833333333333334</v>
      </c>
      <c r="T34" s="43" t="str">
        <f t="shared" si="9"/>
        <v>6</v>
      </c>
      <c r="U34" s="42">
        <v>11.5</v>
      </c>
      <c r="V34" s="43" t="str">
        <f t="shared" si="10"/>
        <v>3</v>
      </c>
      <c r="W34" s="44">
        <v>9.5</v>
      </c>
      <c r="X34" s="43" t="str">
        <f t="shared" si="11"/>
        <v>0</v>
      </c>
      <c r="Y34" s="45" t="str">
        <f t="shared" si="12"/>
        <v>11.50</v>
      </c>
      <c r="Z34" s="40">
        <f t="shared" si="13"/>
        <v>11.5</v>
      </c>
      <c r="AA34" s="41" t="str">
        <f t="shared" si="14"/>
        <v>2</v>
      </c>
      <c r="AB34" s="42">
        <v>11.5</v>
      </c>
      <c r="AC34" s="43" t="str">
        <f t="shared" si="15"/>
        <v>2</v>
      </c>
      <c r="AD34" s="46" t="str">
        <f t="shared" si="16"/>
        <v>12.50</v>
      </c>
      <c r="AE34" s="46">
        <f t="shared" si="17"/>
        <v>12.5</v>
      </c>
      <c r="AF34" s="43" t="str">
        <f t="shared" si="18"/>
        <v>2</v>
      </c>
      <c r="AG34" s="42">
        <v>11</v>
      </c>
      <c r="AH34" s="43" t="str">
        <f t="shared" si="19"/>
        <v>1</v>
      </c>
      <c r="AI34" s="47">
        <v>14</v>
      </c>
      <c r="AJ34" s="43" t="str">
        <f t="shared" si="20"/>
        <v>1</v>
      </c>
      <c r="AK34" s="48" t="str">
        <f t="shared" si="21"/>
        <v>11.59</v>
      </c>
      <c r="AL34" s="49">
        <f t="shared" si="22"/>
        <v>11.59375</v>
      </c>
      <c r="AM34" s="34">
        <f t="shared" si="23"/>
        <v>30</v>
      </c>
      <c r="AN34" s="50" t="str">
        <f t="shared" si="24"/>
        <v>9.00</v>
      </c>
      <c r="AO34" s="51">
        <f t="shared" si="25"/>
        <v>9</v>
      </c>
      <c r="AP34" s="41">
        <f t="shared" si="26"/>
        <v>0</v>
      </c>
      <c r="AQ34" s="42">
        <v>9.25</v>
      </c>
      <c r="AR34" s="43" t="str">
        <f t="shared" si="27"/>
        <v>0</v>
      </c>
      <c r="AS34" s="44">
        <v>8.75</v>
      </c>
      <c r="AT34" s="43" t="str">
        <f t="shared" si="28"/>
        <v>0</v>
      </c>
      <c r="AU34" s="44">
        <v>9</v>
      </c>
      <c r="AV34" s="43" t="str">
        <f t="shared" si="29"/>
        <v>0</v>
      </c>
      <c r="AW34" s="44">
        <v>9</v>
      </c>
      <c r="AX34" s="43" t="str">
        <f t="shared" si="30"/>
        <v>0</v>
      </c>
      <c r="AY34" s="52" t="str">
        <f t="shared" si="31"/>
        <v>16.00</v>
      </c>
      <c r="AZ34" s="51">
        <f t="shared" si="32"/>
        <v>16</v>
      </c>
      <c r="BA34" s="41" t="str">
        <f t="shared" si="33"/>
        <v>6</v>
      </c>
      <c r="BB34" s="42">
        <v>16</v>
      </c>
      <c r="BC34" s="43" t="str">
        <f t="shared" si="34"/>
        <v>3</v>
      </c>
      <c r="BD34" s="47">
        <v>16</v>
      </c>
      <c r="BE34" s="43" t="str">
        <f t="shared" si="35"/>
        <v>3</v>
      </c>
      <c r="BF34" s="52" t="str">
        <f t="shared" si="36"/>
        <v>10.00</v>
      </c>
      <c r="BG34" s="51">
        <f t="shared" si="37"/>
        <v>10</v>
      </c>
      <c r="BH34" s="41" t="str">
        <f t="shared" si="38"/>
        <v>2</v>
      </c>
      <c r="BI34" s="42">
        <v>10</v>
      </c>
      <c r="BJ34" s="43" t="str">
        <f t="shared" si="39"/>
        <v>2</v>
      </c>
      <c r="BK34" s="52" t="str">
        <f t="shared" si="40"/>
        <v>9.75</v>
      </c>
      <c r="BL34" s="53">
        <f t="shared" si="41"/>
        <v>9.75</v>
      </c>
      <c r="BM34" s="43">
        <f t="shared" si="42"/>
        <v>1</v>
      </c>
      <c r="BN34" s="42">
        <v>8</v>
      </c>
      <c r="BO34" s="43" t="str">
        <f t="shared" si="43"/>
        <v>0</v>
      </c>
      <c r="BP34" s="47">
        <v>11.5</v>
      </c>
      <c r="BQ34" s="43" t="str">
        <f t="shared" si="44"/>
        <v>1</v>
      </c>
      <c r="BR34" s="54" t="str">
        <f t="shared" si="45"/>
        <v>10.47</v>
      </c>
      <c r="BS34" s="55">
        <f t="shared" si="46"/>
        <v>10.46875</v>
      </c>
      <c r="BT34" s="34">
        <f t="shared" si="47"/>
        <v>30</v>
      </c>
      <c r="BU34" s="56" t="str">
        <f t="shared" si="48"/>
        <v>11.03</v>
      </c>
      <c r="BV34" s="57">
        <f t="shared" si="49"/>
        <v>11.03125</v>
      </c>
      <c r="BW34" s="58" t="str">
        <f t="shared" si="50"/>
        <v>Admis(e)</v>
      </c>
      <c r="BX34" s="66">
        <v>1</v>
      </c>
    </row>
    <row r="35" spans="1:76" ht="15.75">
      <c r="A35" s="34">
        <v>28</v>
      </c>
      <c r="B35" s="36" t="s">
        <v>195</v>
      </c>
      <c r="C35" s="36" t="s">
        <v>196</v>
      </c>
      <c r="D35" s="37" t="s">
        <v>197</v>
      </c>
      <c r="E35" s="38" t="s">
        <v>198</v>
      </c>
      <c r="F35" s="34" t="s">
        <v>79</v>
      </c>
      <c r="G35" s="39" t="str">
        <f t="shared" si="0"/>
        <v>13.05</v>
      </c>
      <c r="H35" s="40">
        <f t="shared" si="1"/>
        <v>13.05</v>
      </c>
      <c r="I35" s="41" t="str">
        <f t="shared" si="2"/>
        <v>20</v>
      </c>
      <c r="J35" s="42">
        <v>12</v>
      </c>
      <c r="K35" s="43" t="str">
        <f t="shared" si="3"/>
        <v>5</v>
      </c>
      <c r="L35" s="44">
        <v>12</v>
      </c>
      <c r="M35" s="43" t="str">
        <f t="shared" si="4"/>
        <v>5</v>
      </c>
      <c r="N35" s="44">
        <v>16</v>
      </c>
      <c r="O35" s="43" t="str">
        <f t="shared" si="5"/>
        <v>5</v>
      </c>
      <c r="P35" s="44">
        <v>13.25</v>
      </c>
      <c r="Q35" s="43" t="str">
        <f t="shared" si="6"/>
        <v>5</v>
      </c>
      <c r="R35" s="45" t="str">
        <f t="shared" si="7"/>
        <v>12.75</v>
      </c>
      <c r="S35" s="40">
        <f t="shared" si="8"/>
        <v>12.75</v>
      </c>
      <c r="T35" s="43" t="str">
        <f t="shared" si="9"/>
        <v>6</v>
      </c>
      <c r="U35" s="42">
        <v>12.5</v>
      </c>
      <c r="V35" s="43" t="str">
        <f t="shared" si="10"/>
        <v>3</v>
      </c>
      <c r="W35" s="44">
        <v>13.25</v>
      </c>
      <c r="X35" s="43" t="str">
        <f t="shared" si="11"/>
        <v>3</v>
      </c>
      <c r="Y35" s="45" t="str">
        <f t="shared" si="12"/>
        <v>11.00</v>
      </c>
      <c r="Z35" s="40">
        <f t="shared" si="13"/>
        <v>11</v>
      </c>
      <c r="AA35" s="41" t="str">
        <f t="shared" si="14"/>
        <v>2</v>
      </c>
      <c r="AB35" s="42">
        <v>11</v>
      </c>
      <c r="AC35" s="43" t="str">
        <f t="shared" si="15"/>
        <v>2</v>
      </c>
      <c r="AD35" s="46" t="str">
        <f t="shared" si="16"/>
        <v>13.75</v>
      </c>
      <c r="AE35" s="46">
        <f t="shared" si="17"/>
        <v>13.75</v>
      </c>
      <c r="AF35" s="43" t="str">
        <f t="shared" si="18"/>
        <v>2</v>
      </c>
      <c r="AG35" s="42">
        <v>13</v>
      </c>
      <c r="AH35" s="43" t="str">
        <f t="shared" si="19"/>
        <v>1</v>
      </c>
      <c r="AI35" s="47">
        <v>14.5</v>
      </c>
      <c r="AJ35" s="43" t="str">
        <f t="shared" si="20"/>
        <v>1</v>
      </c>
      <c r="AK35" s="48" t="str">
        <f t="shared" si="21"/>
        <v>12.95</v>
      </c>
      <c r="AL35" s="49">
        <f t="shared" si="22"/>
        <v>12.953125</v>
      </c>
      <c r="AM35" s="34">
        <f t="shared" si="23"/>
        <v>30</v>
      </c>
      <c r="AN35" s="50" t="str">
        <f t="shared" si="24"/>
        <v>10.50</v>
      </c>
      <c r="AO35" s="51">
        <f t="shared" si="25"/>
        <v>10.5</v>
      </c>
      <c r="AP35" s="41" t="str">
        <f t="shared" si="26"/>
        <v>20</v>
      </c>
      <c r="AQ35" s="42">
        <v>8.25</v>
      </c>
      <c r="AR35" s="43" t="str">
        <f t="shared" si="27"/>
        <v>0</v>
      </c>
      <c r="AS35" s="44">
        <v>12.25</v>
      </c>
      <c r="AT35" s="43" t="str">
        <f t="shared" si="28"/>
        <v>5</v>
      </c>
      <c r="AU35" s="44">
        <v>12.75</v>
      </c>
      <c r="AV35" s="43" t="str">
        <f t="shared" si="29"/>
        <v>5</v>
      </c>
      <c r="AW35" s="44">
        <v>9</v>
      </c>
      <c r="AX35" s="43" t="str">
        <f t="shared" si="30"/>
        <v>0</v>
      </c>
      <c r="AY35" s="52" t="str">
        <f t="shared" si="31"/>
        <v>16.00</v>
      </c>
      <c r="AZ35" s="51">
        <f t="shared" si="32"/>
        <v>16</v>
      </c>
      <c r="BA35" s="41" t="str">
        <f t="shared" si="33"/>
        <v>6</v>
      </c>
      <c r="BB35" s="42">
        <v>16</v>
      </c>
      <c r="BC35" s="43" t="str">
        <f t="shared" si="34"/>
        <v>3</v>
      </c>
      <c r="BD35" s="47">
        <v>16</v>
      </c>
      <c r="BE35" s="43" t="str">
        <f t="shared" si="35"/>
        <v>3</v>
      </c>
      <c r="BF35" s="52" t="str">
        <f t="shared" si="36"/>
        <v>10.00</v>
      </c>
      <c r="BG35" s="51">
        <f t="shared" si="37"/>
        <v>10</v>
      </c>
      <c r="BH35" s="41" t="str">
        <f t="shared" si="38"/>
        <v>2</v>
      </c>
      <c r="BI35" s="42">
        <v>10</v>
      </c>
      <c r="BJ35" s="43" t="str">
        <f t="shared" si="39"/>
        <v>2</v>
      </c>
      <c r="BK35" s="52" t="str">
        <f t="shared" si="40"/>
        <v>11.25</v>
      </c>
      <c r="BL35" s="53">
        <f t="shared" si="41"/>
        <v>11.25</v>
      </c>
      <c r="BM35" s="43" t="str">
        <f t="shared" si="42"/>
        <v>2</v>
      </c>
      <c r="BN35" s="42">
        <v>10</v>
      </c>
      <c r="BO35" s="43" t="str">
        <f t="shared" si="43"/>
        <v>1</v>
      </c>
      <c r="BP35" s="47">
        <v>12.5</v>
      </c>
      <c r="BQ35" s="43" t="str">
        <f t="shared" si="44"/>
        <v>1</v>
      </c>
      <c r="BR35" s="54" t="str">
        <f t="shared" si="45"/>
        <v>11.59</v>
      </c>
      <c r="BS35" s="55">
        <f t="shared" si="46"/>
        <v>11.59375</v>
      </c>
      <c r="BT35" s="34">
        <f t="shared" si="47"/>
        <v>30</v>
      </c>
      <c r="BU35" s="56" t="str">
        <f t="shared" si="48"/>
        <v>12.27</v>
      </c>
      <c r="BV35" s="57">
        <f t="shared" si="49"/>
        <v>12.2734375</v>
      </c>
      <c r="BW35" s="58" t="str">
        <f t="shared" si="50"/>
        <v>Admis(e)</v>
      </c>
      <c r="BX35" s="66">
        <v>1</v>
      </c>
    </row>
    <row r="36" spans="1:76" ht="15.75">
      <c r="A36" s="34">
        <v>29</v>
      </c>
      <c r="B36" s="67" t="s">
        <v>199</v>
      </c>
      <c r="C36" s="67" t="s">
        <v>200</v>
      </c>
      <c r="D36" s="68" t="s">
        <v>201</v>
      </c>
      <c r="E36" s="38" t="s">
        <v>202</v>
      </c>
      <c r="F36" s="34" t="s">
        <v>203</v>
      </c>
      <c r="G36" s="39" t="str">
        <f t="shared" si="0"/>
        <v>11.90</v>
      </c>
      <c r="H36" s="40">
        <f t="shared" si="1"/>
        <v>11.9</v>
      </c>
      <c r="I36" s="41" t="str">
        <f t="shared" si="2"/>
        <v>20</v>
      </c>
      <c r="J36" s="42">
        <v>10.5</v>
      </c>
      <c r="K36" s="43" t="str">
        <f t="shared" si="3"/>
        <v>5</v>
      </c>
      <c r="L36" s="44">
        <v>12</v>
      </c>
      <c r="M36" s="43" t="str">
        <f t="shared" si="4"/>
        <v>5</v>
      </c>
      <c r="N36" s="44">
        <v>14.25</v>
      </c>
      <c r="O36" s="43" t="str">
        <f t="shared" si="5"/>
        <v>5</v>
      </c>
      <c r="P36" s="44">
        <v>11.5</v>
      </c>
      <c r="Q36" s="43" t="str">
        <f t="shared" si="6"/>
        <v>5</v>
      </c>
      <c r="R36" s="45" t="str">
        <f t="shared" si="7"/>
        <v>12.92</v>
      </c>
      <c r="S36" s="40">
        <f t="shared" si="8"/>
        <v>12.916666666666666</v>
      </c>
      <c r="T36" s="43" t="str">
        <f t="shared" si="9"/>
        <v>6</v>
      </c>
      <c r="U36" s="42">
        <v>12.25</v>
      </c>
      <c r="V36" s="43" t="str">
        <f t="shared" si="10"/>
        <v>3</v>
      </c>
      <c r="W36" s="44">
        <v>14.25</v>
      </c>
      <c r="X36" s="43" t="str">
        <f t="shared" si="11"/>
        <v>3</v>
      </c>
      <c r="Y36" s="45" t="str">
        <f t="shared" si="12"/>
        <v>7.00</v>
      </c>
      <c r="Z36" s="40">
        <f t="shared" si="13"/>
        <v>7</v>
      </c>
      <c r="AA36" s="41">
        <f t="shared" si="14"/>
        <v>0</v>
      </c>
      <c r="AB36" s="42">
        <v>7</v>
      </c>
      <c r="AC36" s="43" t="str">
        <f t="shared" si="15"/>
        <v>0</v>
      </c>
      <c r="AD36" s="46" t="str">
        <f t="shared" si="16"/>
        <v>6.00</v>
      </c>
      <c r="AE36" s="46">
        <f t="shared" si="17"/>
        <v>6</v>
      </c>
      <c r="AF36" s="43">
        <f t="shared" si="18"/>
        <v>1</v>
      </c>
      <c r="AG36" s="42">
        <v>12</v>
      </c>
      <c r="AH36" s="43" t="str">
        <f t="shared" si="19"/>
        <v>1</v>
      </c>
      <c r="AI36" s="47"/>
      <c r="AJ36" s="43" t="str">
        <f t="shared" si="20"/>
        <v>0</v>
      </c>
      <c r="AK36" s="48" t="str">
        <f t="shared" si="21"/>
        <v>11.05</v>
      </c>
      <c r="AL36" s="49">
        <f t="shared" si="22"/>
        <v>11.046875</v>
      </c>
      <c r="AM36" s="34">
        <f t="shared" si="23"/>
        <v>30</v>
      </c>
      <c r="AN36" s="50" t="str">
        <f t="shared" si="24"/>
        <v>9.83</v>
      </c>
      <c r="AO36" s="51">
        <f t="shared" si="25"/>
        <v>9.8249999999999993</v>
      </c>
      <c r="AP36" s="41">
        <f t="shared" si="26"/>
        <v>15</v>
      </c>
      <c r="AQ36" s="42">
        <v>3.5</v>
      </c>
      <c r="AR36" s="43" t="str">
        <f t="shared" si="27"/>
        <v>0</v>
      </c>
      <c r="AS36" s="44">
        <v>14.25</v>
      </c>
      <c r="AT36" s="43" t="str">
        <f t="shared" si="28"/>
        <v>5</v>
      </c>
      <c r="AU36" s="44">
        <v>10</v>
      </c>
      <c r="AV36" s="43" t="str">
        <f t="shared" si="29"/>
        <v>5</v>
      </c>
      <c r="AW36" s="44">
        <v>12.5</v>
      </c>
      <c r="AX36" s="43" t="str">
        <f t="shared" si="30"/>
        <v>5</v>
      </c>
      <c r="AY36" s="52" t="str">
        <f t="shared" si="31"/>
        <v>16.00</v>
      </c>
      <c r="AZ36" s="51">
        <f t="shared" si="32"/>
        <v>16</v>
      </c>
      <c r="BA36" s="41" t="str">
        <f t="shared" si="33"/>
        <v>6</v>
      </c>
      <c r="BB36" s="42">
        <v>16</v>
      </c>
      <c r="BC36" s="43" t="str">
        <f t="shared" si="34"/>
        <v>3</v>
      </c>
      <c r="BD36" s="47">
        <v>16</v>
      </c>
      <c r="BE36" s="43" t="str">
        <f t="shared" si="35"/>
        <v>3</v>
      </c>
      <c r="BF36" s="52" t="str">
        <f t="shared" si="36"/>
        <v>12.00</v>
      </c>
      <c r="BG36" s="51">
        <f t="shared" si="37"/>
        <v>12</v>
      </c>
      <c r="BH36" s="41" t="str">
        <f t="shared" si="38"/>
        <v>2</v>
      </c>
      <c r="BI36" s="42">
        <v>12</v>
      </c>
      <c r="BJ36" s="43" t="str">
        <f t="shared" si="39"/>
        <v>2</v>
      </c>
      <c r="BK36" s="52" t="str">
        <f t="shared" si="40"/>
        <v>8.75</v>
      </c>
      <c r="BL36" s="53">
        <f t="shared" si="41"/>
        <v>8.75</v>
      </c>
      <c r="BM36" s="43">
        <f t="shared" si="42"/>
        <v>1</v>
      </c>
      <c r="BN36" s="42">
        <v>6</v>
      </c>
      <c r="BO36" s="43" t="str">
        <f t="shared" si="43"/>
        <v>0</v>
      </c>
      <c r="BP36" s="47">
        <v>11.5</v>
      </c>
      <c r="BQ36" s="43" t="str">
        <f t="shared" si="44"/>
        <v>1</v>
      </c>
      <c r="BR36" s="54" t="str">
        <f t="shared" si="45"/>
        <v>10.98</v>
      </c>
      <c r="BS36" s="55">
        <f t="shared" si="46"/>
        <v>10.984375</v>
      </c>
      <c r="BT36" s="34">
        <f t="shared" si="47"/>
        <v>30</v>
      </c>
      <c r="BU36" s="56" t="str">
        <f t="shared" si="48"/>
        <v>11.02</v>
      </c>
      <c r="BV36" s="57">
        <f t="shared" si="49"/>
        <v>11.015625</v>
      </c>
      <c r="BW36" s="58" t="str">
        <f t="shared" si="50"/>
        <v>Admis(e)</v>
      </c>
      <c r="BX36" s="66">
        <v>1</v>
      </c>
    </row>
    <row r="37" spans="1:76" ht="15.75">
      <c r="A37" s="34">
        <v>30</v>
      </c>
      <c r="B37" s="36" t="s">
        <v>204</v>
      </c>
      <c r="C37" s="36" t="s">
        <v>205</v>
      </c>
      <c r="D37" s="37" t="s">
        <v>206</v>
      </c>
      <c r="E37" s="38" t="s">
        <v>207</v>
      </c>
      <c r="F37" s="34" t="s">
        <v>79</v>
      </c>
      <c r="G37" s="39" t="str">
        <f t="shared" si="0"/>
        <v>11.68</v>
      </c>
      <c r="H37" s="40">
        <f t="shared" si="1"/>
        <v>11.675000000000001</v>
      </c>
      <c r="I37" s="41" t="str">
        <f t="shared" si="2"/>
        <v>20</v>
      </c>
      <c r="J37" s="42">
        <v>8.75</v>
      </c>
      <c r="K37" s="43" t="str">
        <f t="shared" si="3"/>
        <v>0</v>
      </c>
      <c r="L37" s="44">
        <v>12</v>
      </c>
      <c r="M37" s="43" t="str">
        <f t="shared" si="4"/>
        <v>5</v>
      </c>
      <c r="N37" s="44">
        <v>15.5</v>
      </c>
      <c r="O37" s="43" t="str">
        <f t="shared" si="5"/>
        <v>5</v>
      </c>
      <c r="P37" s="44">
        <v>11.75</v>
      </c>
      <c r="Q37" s="43" t="str">
        <f t="shared" si="6"/>
        <v>5</v>
      </c>
      <c r="R37" s="45" t="str">
        <f t="shared" si="7"/>
        <v>12.92</v>
      </c>
      <c r="S37" s="40">
        <f t="shared" si="8"/>
        <v>12.916666666666666</v>
      </c>
      <c r="T37" s="43" t="str">
        <f t="shared" si="9"/>
        <v>6</v>
      </c>
      <c r="U37" s="42">
        <v>12.5</v>
      </c>
      <c r="V37" s="43" t="str">
        <f t="shared" si="10"/>
        <v>3</v>
      </c>
      <c r="W37" s="44">
        <v>13.75</v>
      </c>
      <c r="X37" s="43" t="str">
        <f t="shared" si="11"/>
        <v>3</v>
      </c>
      <c r="Y37" s="45" t="str">
        <f t="shared" si="12"/>
        <v>6.00</v>
      </c>
      <c r="Z37" s="40">
        <f t="shared" si="13"/>
        <v>6</v>
      </c>
      <c r="AA37" s="41">
        <f t="shared" si="14"/>
        <v>0</v>
      </c>
      <c r="AB37" s="42">
        <v>6</v>
      </c>
      <c r="AC37" s="43" t="str">
        <f t="shared" si="15"/>
        <v>0</v>
      </c>
      <c r="AD37" s="46" t="str">
        <f t="shared" si="16"/>
        <v>10.50</v>
      </c>
      <c r="AE37" s="46">
        <f t="shared" si="17"/>
        <v>10.5</v>
      </c>
      <c r="AF37" s="43" t="str">
        <f t="shared" si="18"/>
        <v>2</v>
      </c>
      <c r="AG37" s="42">
        <v>11</v>
      </c>
      <c r="AH37" s="43" t="str">
        <f t="shared" si="19"/>
        <v>1</v>
      </c>
      <c r="AI37" s="47">
        <v>10</v>
      </c>
      <c r="AJ37" s="43" t="str">
        <f t="shared" si="20"/>
        <v>1</v>
      </c>
      <c r="AK37" s="48" t="str">
        <f t="shared" si="21"/>
        <v>11.41</v>
      </c>
      <c r="AL37" s="49">
        <f t="shared" si="22"/>
        <v>11.40625</v>
      </c>
      <c r="AM37" s="34">
        <f t="shared" si="23"/>
        <v>30</v>
      </c>
      <c r="AN37" s="50" t="str">
        <f t="shared" si="24"/>
        <v>11.73</v>
      </c>
      <c r="AO37" s="51">
        <f t="shared" si="25"/>
        <v>11.725</v>
      </c>
      <c r="AP37" s="41" t="str">
        <f t="shared" si="26"/>
        <v>20</v>
      </c>
      <c r="AQ37" s="42">
        <v>9</v>
      </c>
      <c r="AR37" s="43" t="str">
        <f t="shared" si="27"/>
        <v>0</v>
      </c>
      <c r="AS37" s="44">
        <v>12.25</v>
      </c>
      <c r="AT37" s="43" t="str">
        <f t="shared" si="28"/>
        <v>5</v>
      </c>
      <c r="AU37" s="44">
        <v>14</v>
      </c>
      <c r="AV37" s="43" t="str">
        <f t="shared" si="29"/>
        <v>5</v>
      </c>
      <c r="AW37" s="44">
        <v>12.75</v>
      </c>
      <c r="AX37" s="43" t="str">
        <f t="shared" si="30"/>
        <v>5</v>
      </c>
      <c r="AY37" s="52" t="str">
        <f t="shared" si="31"/>
        <v>16.00</v>
      </c>
      <c r="AZ37" s="51">
        <f t="shared" si="32"/>
        <v>16</v>
      </c>
      <c r="BA37" s="41" t="str">
        <f t="shared" si="33"/>
        <v>6</v>
      </c>
      <c r="BB37" s="42">
        <v>16</v>
      </c>
      <c r="BC37" s="43" t="str">
        <f t="shared" si="34"/>
        <v>3</v>
      </c>
      <c r="BD37" s="47">
        <v>16</v>
      </c>
      <c r="BE37" s="43" t="str">
        <f t="shared" si="35"/>
        <v>3</v>
      </c>
      <c r="BF37" s="52" t="str">
        <f t="shared" si="36"/>
        <v>10.00</v>
      </c>
      <c r="BG37" s="51">
        <f t="shared" si="37"/>
        <v>10</v>
      </c>
      <c r="BH37" s="41" t="str">
        <f t="shared" si="38"/>
        <v>2</v>
      </c>
      <c r="BI37" s="42">
        <v>10</v>
      </c>
      <c r="BJ37" s="43" t="str">
        <f t="shared" si="39"/>
        <v>2</v>
      </c>
      <c r="BK37" s="52" t="str">
        <f t="shared" si="40"/>
        <v>9.25</v>
      </c>
      <c r="BL37" s="53">
        <f t="shared" si="41"/>
        <v>9.25</v>
      </c>
      <c r="BM37" s="43">
        <f t="shared" si="42"/>
        <v>1</v>
      </c>
      <c r="BN37" s="42">
        <v>7</v>
      </c>
      <c r="BO37" s="43" t="str">
        <f t="shared" si="43"/>
        <v>0</v>
      </c>
      <c r="BP37" s="47">
        <v>11.5</v>
      </c>
      <c r="BQ37" s="43" t="str">
        <f t="shared" si="44"/>
        <v>1</v>
      </c>
      <c r="BR37" s="54" t="str">
        <f t="shared" si="45"/>
        <v>12.11</v>
      </c>
      <c r="BS37" s="55">
        <f t="shared" si="46"/>
        <v>12.109375</v>
      </c>
      <c r="BT37" s="34">
        <f t="shared" si="47"/>
        <v>30</v>
      </c>
      <c r="BU37" s="56" t="str">
        <f t="shared" si="48"/>
        <v>11.76</v>
      </c>
      <c r="BV37" s="57">
        <f t="shared" si="49"/>
        <v>11.7578125</v>
      </c>
      <c r="BW37" s="58" t="str">
        <f t="shared" si="50"/>
        <v>Admis(e)</v>
      </c>
      <c r="BX37" s="66">
        <v>1</v>
      </c>
    </row>
    <row r="38" spans="1:76" ht="15.75">
      <c r="A38" s="34">
        <v>31</v>
      </c>
      <c r="B38" s="36" t="s">
        <v>208</v>
      </c>
      <c r="C38" s="36" t="s">
        <v>209</v>
      </c>
      <c r="D38" s="37" t="s">
        <v>137</v>
      </c>
      <c r="E38" s="38" t="s">
        <v>210</v>
      </c>
      <c r="F38" s="34" t="s">
        <v>211</v>
      </c>
      <c r="G38" s="39" t="str">
        <f t="shared" si="0"/>
        <v>12.28</v>
      </c>
      <c r="H38" s="40">
        <f t="shared" si="1"/>
        <v>12.275</v>
      </c>
      <c r="I38" s="41" t="str">
        <f t="shared" si="2"/>
        <v>20</v>
      </c>
      <c r="J38" s="42">
        <v>10.5</v>
      </c>
      <c r="K38" s="43" t="str">
        <f t="shared" si="3"/>
        <v>5</v>
      </c>
      <c r="L38" s="44">
        <v>11.75</v>
      </c>
      <c r="M38" s="43" t="str">
        <f t="shared" si="4"/>
        <v>5</v>
      </c>
      <c r="N38" s="44">
        <v>15</v>
      </c>
      <c r="O38" s="43" t="str">
        <f t="shared" si="5"/>
        <v>5</v>
      </c>
      <c r="P38" s="44">
        <v>13</v>
      </c>
      <c r="Q38" s="43" t="str">
        <f t="shared" si="6"/>
        <v>5</v>
      </c>
      <c r="R38" s="45" t="str">
        <f t="shared" si="7"/>
        <v>10.00</v>
      </c>
      <c r="S38" s="40">
        <f t="shared" si="8"/>
        <v>10</v>
      </c>
      <c r="T38" s="43" t="str">
        <f t="shared" si="9"/>
        <v>6</v>
      </c>
      <c r="U38" s="42">
        <v>8.625</v>
      </c>
      <c r="V38" s="43" t="str">
        <f t="shared" si="10"/>
        <v>0</v>
      </c>
      <c r="W38" s="44">
        <v>12.75</v>
      </c>
      <c r="X38" s="43" t="str">
        <f t="shared" si="11"/>
        <v>3</v>
      </c>
      <c r="Y38" s="45" t="str">
        <f t="shared" si="12"/>
        <v>8.00</v>
      </c>
      <c r="Z38" s="40">
        <f t="shared" si="13"/>
        <v>8</v>
      </c>
      <c r="AA38" s="41">
        <f t="shared" si="14"/>
        <v>0</v>
      </c>
      <c r="AB38" s="42">
        <v>8</v>
      </c>
      <c r="AC38" s="43" t="str">
        <f t="shared" si="15"/>
        <v>0</v>
      </c>
      <c r="AD38" s="46" t="str">
        <f t="shared" si="16"/>
        <v>8.50</v>
      </c>
      <c r="AE38" s="46">
        <f t="shared" si="17"/>
        <v>8.5</v>
      </c>
      <c r="AF38" s="43">
        <f t="shared" si="18"/>
        <v>1</v>
      </c>
      <c r="AG38" s="42">
        <v>11</v>
      </c>
      <c r="AH38" s="43" t="str">
        <f t="shared" si="19"/>
        <v>1</v>
      </c>
      <c r="AI38" s="47">
        <v>6</v>
      </c>
      <c r="AJ38" s="43" t="str">
        <f t="shared" si="20"/>
        <v>0</v>
      </c>
      <c r="AK38" s="48" t="str">
        <f t="shared" si="21"/>
        <v>11.11</v>
      </c>
      <c r="AL38" s="49">
        <f t="shared" si="22"/>
        <v>11.109375</v>
      </c>
      <c r="AM38" s="34">
        <f t="shared" si="23"/>
        <v>30</v>
      </c>
      <c r="AN38" s="50" t="str">
        <f t="shared" si="24"/>
        <v>10.75</v>
      </c>
      <c r="AO38" s="51">
        <f t="shared" si="25"/>
        <v>10.75</v>
      </c>
      <c r="AP38" s="41" t="str">
        <f t="shared" si="26"/>
        <v>20</v>
      </c>
      <c r="AQ38" s="42">
        <v>7.5</v>
      </c>
      <c r="AR38" s="43" t="str">
        <f t="shared" si="27"/>
        <v>0</v>
      </c>
      <c r="AS38" s="44">
        <v>11</v>
      </c>
      <c r="AT38" s="43" t="str">
        <f t="shared" si="28"/>
        <v>5</v>
      </c>
      <c r="AU38" s="44">
        <v>12.75</v>
      </c>
      <c r="AV38" s="43" t="str">
        <f t="shared" si="29"/>
        <v>5</v>
      </c>
      <c r="AW38" s="44">
        <v>13.25</v>
      </c>
      <c r="AX38" s="43" t="str">
        <f t="shared" si="30"/>
        <v>5</v>
      </c>
      <c r="AY38" s="52" t="str">
        <f t="shared" si="31"/>
        <v>16.00</v>
      </c>
      <c r="AZ38" s="51">
        <f t="shared" si="32"/>
        <v>16</v>
      </c>
      <c r="BA38" s="41" t="str">
        <f t="shared" si="33"/>
        <v>6</v>
      </c>
      <c r="BB38" s="42">
        <v>16</v>
      </c>
      <c r="BC38" s="43" t="str">
        <f t="shared" si="34"/>
        <v>3</v>
      </c>
      <c r="BD38" s="47">
        <v>16</v>
      </c>
      <c r="BE38" s="43" t="str">
        <f t="shared" si="35"/>
        <v>3</v>
      </c>
      <c r="BF38" s="52" t="str">
        <f t="shared" si="36"/>
        <v>13.00</v>
      </c>
      <c r="BG38" s="51">
        <f t="shared" si="37"/>
        <v>13</v>
      </c>
      <c r="BH38" s="41" t="str">
        <f t="shared" si="38"/>
        <v>2</v>
      </c>
      <c r="BI38" s="42">
        <v>13</v>
      </c>
      <c r="BJ38" s="43" t="str">
        <f t="shared" si="39"/>
        <v>2</v>
      </c>
      <c r="BK38" s="52" t="str">
        <f t="shared" si="40"/>
        <v>9.25</v>
      </c>
      <c r="BL38" s="53">
        <f t="shared" si="41"/>
        <v>9.25</v>
      </c>
      <c r="BM38" s="43">
        <f t="shared" si="42"/>
        <v>1</v>
      </c>
      <c r="BN38" s="42">
        <v>7.5</v>
      </c>
      <c r="BO38" s="43" t="str">
        <f t="shared" si="43"/>
        <v>0</v>
      </c>
      <c r="BP38" s="47">
        <v>11</v>
      </c>
      <c r="BQ38" s="43" t="str">
        <f t="shared" si="44"/>
        <v>1</v>
      </c>
      <c r="BR38" s="54" t="str">
        <f t="shared" si="45"/>
        <v>11.69</v>
      </c>
      <c r="BS38" s="55">
        <f t="shared" si="46"/>
        <v>11.6875</v>
      </c>
      <c r="BT38" s="34">
        <f t="shared" si="47"/>
        <v>30</v>
      </c>
      <c r="BU38" s="56" t="str">
        <f t="shared" si="48"/>
        <v>11.40</v>
      </c>
      <c r="BV38" s="57">
        <f t="shared" si="49"/>
        <v>11.3984375</v>
      </c>
      <c r="BW38" s="58" t="str">
        <f t="shared" si="50"/>
        <v>Admis(e)</v>
      </c>
      <c r="BX38" s="66">
        <v>1</v>
      </c>
    </row>
    <row r="39" spans="1:76" ht="15.75">
      <c r="A39" s="34">
        <v>32</v>
      </c>
      <c r="B39" s="67" t="s">
        <v>212</v>
      </c>
      <c r="C39" s="67" t="s">
        <v>213</v>
      </c>
      <c r="D39" s="68" t="s">
        <v>111</v>
      </c>
      <c r="E39" s="38" t="s">
        <v>214</v>
      </c>
      <c r="F39" s="34" t="s">
        <v>143</v>
      </c>
      <c r="G39" s="39" t="str">
        <f t="shared" si="0"/>
        <v>9.40</v>
      </c>
      <c r="H39" s="40">
        <f t="shared" si="1"/>
        <v>9.4</v>
      </c>
      <c r="I39" s="41">
        <f t="shared" si="2"/>
        <v>15</v>
      </c>
      <c r="J39" s="42">
        <v>8</v>
      </c>
      <c r="K39" s="43" t="str">
        <f t="shared" si="3"/>
        <v>0</v>
      </c>
      <c r="L39" s="44">
        <v>10</v>
      </c>
      <c r="M39" s="43" t="str">
        <f t="shared" si="4"/>
        <v>5</v>
      </c>
      <c r="N39" s="61">
        <v>10</v>
      </c>
      <c r="O39" s="43" t="str">
        <f t="shared" si="5"/>
        <v>5</v>
      </c>
      <c r="P39" s="61">
        <v>10</v>
      </c>
      <c r="Q39" s="43" t="str">
        <f t="shared" si="6"/>
        <v>5</v>
      </c>
      <c r="R39" s="45" t="str">
        <f t="shared" si="7"/>
        <v>11.00</v>
      </c>
      <c r="S39" s="40">
        <f t="shared" si="8"/>
        <v>11</v>
      </c>
      <c r="T39" s="43" t="str">
        <f t="shared" si="9"/>
        <v>6</v>
      </c>
      <c r="U39" s="72">
        <v>11.5</v>
      </c>
      <c r="V39" s="43" t="str">
        <f t="shared" si="10"/>
        <v>3</v>
      </c>
      <c r="W39" s="61">
        <v>10</v>
      </c>
      <c r="X39" s="43" t="str">
        <f t="shared" si="11"/>
        <v>3</v>
      </c>
      <c r="Y39" s="45" t="str">
        <f t="shared" si="12"/>
        <v>12.00</v>
      </c>
      <c r="Z39" s="40">
        <f t="shared" si="13"/>
        <v>12</v>
      </c>
      <c r="AA39" s="41" t="str">
        <f t="shared" si="14"/>
        <v>2</v>
      </c>
      <c r="AB39" s="60">
        <v>12</v>
      </c>
      <c r="AC39" s="43" t="str">
        <f t="shared" si="15"/>
        <v>2</v>
      </c>
      <c r="AD39" s="46" t="str">
        <f t="shared" si="16"/>
        <v>10.75</v>
      </c>
      <c r="AE39" s="46">
        <f t="shared" si="17"/>
        <v>10.75</v>
      </c>
      <c r="AF39" s="43" t="str">
        <f t="shared" si="18"/>
        <v>2</v>
      </c>
      <c r="AG39" s="60">
        <v>8</v>
      </c>
      <c r="AH39" s="43" t="str">
        <f t="shared" si="19"/>
        <v>0</v>
      </c>
      <c r="AI39" s="63">
        <v>13.5</v>
      </c>
      <c r="AJ39" s="43" t="str">
        <f t="shared" si="20"/>
        <v>1</v>
      </c>
      <c r="AK39" s="48" t="str">
        <f t="shared" si="21"/>
        <v>10.03</v>
      </c>
      <c r="AL39" s="49">
        <f t="shared" si="22"/>
        <v>10.03125</v>
      </c>
      <c r="AM39" s="34">
        <f t="shared" si="23"/>
        <v>30</v>
      </c>
      <c r="AN39" s="50" t="str">
        <f t="shared" si="24"/>
        <v>8.58</v>
      </c>
      <c r="AO39" s="51">
        <f t="shared" si="25"/>
        <v>8.5749999999999993</v>
      </c>
      <c r="AP39" s="41">
        <f t="shared" si="26"/>
        <v>0</v>
      </c>
      <c r="AQ39" s="42">
        <v>7.5</v>
      </c>
      <c r="AR39" s="43" t="str">
        <f t="shared" si="27"/>
        <v>0</v>
      </c>
      <c r="AS39" s="44">
        <v>9.25</v>
      </c>
      <c r="AT39" s="43" t="str">
        <f t="shared" si="28"/>
        <v>0</v>
      </c>
      <c r="AU39" s="44">
        <v>9.25</v>
      </c>
      <c r="AV39" s="43" t="str">
        <f t="shared" si="29"/>
        <v>0</v>
      </c>
      <c r="AW39" s="44">
        <v>8.5</v>
      </c>
      <c r="AX39" s="43" t="str">
        <f t="shared" si="30"/>
        <v>0</v>
      </c>
      <c r="AY39" s="52" t="str">
        <f t="shared" si="31"/>
        <v>14.67</v>
      </c>
      <c r="AZ39" s="51">
        <f t="shared" si="32"/>
        <v>14.666666666666666</v>
      </c>
      <c r="BA39" s="41" t="str">
        <f t="shared" si="33"/>
        <v>6</v>
      </c>
      <c r="BB39" s="60">
        <v>14</v>
      </c>
      <c r="BC39" s="43" t="str">
        <f t="shared" si="34"/>
        <v>3</v>
      </c>
      <c r="BD39" s="63">
        <v>16</v>
      </c>
      <c r="BE39" s="43" t="str">
        <f t="shared" si="35"/>
        <v>3</v>
      </c>
      <c r="BF39" s="52" t="str">
        <f t="shared" si="36"/>
        <v>10.00</v>
      </c>
      <c r="BG39" s="51">
        <f t="shared" si="37"/>
        <v>10</v>
      </c>
      <c r="BH39" s="41" t="str">
        <f t="shared" si="38"/>
        <v>2</v>
      </c>
      <c r="BI39" s="72">
        <v>10</v>
      </c>
      <c r="BJ39" s="43" t="str">
        <f t="shared" si="39"/>
        <v>2</v>
      </c>
      <c r="BK39" s="52" t="str">
        <f t="shared" si="40"/>
        <v>7.75</v>
      </c>
      <c r="BL39" s="53">
        <f t="shared" si="41"/>
        <v>7.75</v>
      </c>
      <c r="BM39" s="43">
        <f t="shared" si="42"/>
        <v>1</v>
      </c>
      <c r="BN39" s="72">
        <v>5.5</v>
      </c>
      <c r="BO39" s="43" t="str">
        <f t="shared" si="43"/>
        <v>0</v>
      </c>
      <c r="BP39" s="63">
        <v>10</v>
      </c>
      <c r="BQ39" s="43" t="str">
        <f t="shared" si="44"/>
        <v>1</v>
      </c>
      <c r="BR39" s="54" t="str">
        <f t="shared" si="45"/>
        <v>9.70</v>
      </c>
      <c r="BS39" s="55">
        <f t="shared" si="46"/>
        <v>9.703125</v>
      </c>
      <c r="BT39" s="34">
        <f t="shared" si="47"/>
        <v>9</v>
      </c>
      <c r="BU39" s="56" t="str">
        <f t="shared" si="48"/>
        <v>9.87</v>
      </c>
      <c r="BV39" s="57">
        <f t="shared" si="49"/>
        <v>9.8671875</v>
      </c>
      <c r="BW39" s="58" t="s">
        <v>694</v>
      </c>
      <c r="BX39" s="65"/>
    </row>
    <row r="40" spans="1:76" ht="15.75">
      <c r="A40" s="34">
        <v>33</v>
      </c>
      <c r="B40" s="67" t="s">
        <v>215</v>
      </c>
      <c r="C40" s="67" t="s">
        <v>216</v>
      </c>
      <c r="D40" s="68" t="s">
        <v>217</v>
      </c>
      <c r="E40" s="38" t="s">
        <v>218</v>
      </c>
      <c r="F40" s="34" t="s">
        <v>219</v>
      </c>
      <c r="G40" s="39" t="str">
        <f t="shared" si="0"/>
        <v>10.08</v>
      </c>
      <c r="H40" s="40">
        <f t="shared" si="1"/>
        <v>10.074999999999999</v>
      </c>
      <c r="I40" s="41" t="str">
        <f t="shared" si="2"/>
        <v>20</v>
      </c>
      <c r="J40" s="42">
        <v>8</v>
      </c>
      <c r="K40" s="43" t="str">
        <f t="shared" si="3"/>
        <v>0</v>
      </c>
      <c r="L40" s="44">
        <v>8.25</v>
      </c>
      <c r="M40" s="43" t="str">
        <f t="shared" si="4"/>
        <v>0</v>
      </c>
      <c r="N40" s="44">
        <v>13.75</v>
      </c>
      <c r="O40" s="43" t="str">
        <f t="shared" si="5"/>
        <v>5</v>
      </c>
      <c r="P40" s="44">
        <v>12.25</v>
      </c>
      <c r="Q40" s="43" t="str">
        <f t="shared" si="6"/>
        <v>5</v>
      </c>
      <c r="R40" s="45" t="str">
        <f t="shared" si="7"/>
        <v>11.33</v>
      </c>
      <c r="S40" s="40">
        <f t="shared" si="8"/>
        <v>11.333333333333334</v>
      </c>
      <c r="T40" s="43" t="str">
        <f t="shared" si="9"/>
        <v>6</v>
      </c>
      <c r="U40" s="42">
        <v>10.75</v>
      </c>
      <c r="V40" s="43" t="str">
        <f t="shared" si="10"/>
        <v>3</v>
      </c>
      <c r="W40" s="44">
        <v>12.5</v>
      </c>
      <c r="X40" s="43" t="str">
        <f t="shared" si="11"/>
        <v>3</v>
      </c>
      <c r="Y40" s="45" t="str">
        <f t="shared" si="12"/>
        <v>6.50</v>
      </c>
      <c r="Z40" s="40">
        <f t="shared" si="13"/>
        <v>6.5</v>
      </c>
      <c r="AA40" s="41">
        <f t="shared" si="14"/>
        <v>0</v>
      </c>
      <c r="AB40" s="42">
        <v>6.5</v>
      </c>
      <c r="AC40" s="43" t="str">
        <f t="shared" si="15"/>
        <v>0</v>
      </c>
      <c r="AD40" s="46" t="str">
        <f t="shared" si="16"/>
        <v>9.25</v>
      </c>
      <c r="AE40" s="46">
        <f t="shared" si="17"/>
        <v>9.25</v>
      </c>
      <c r="AF40" s="43">
        <f t="shared" si="18"/>
        <v>1</v>
      </c>
      <c r="AG40" s="42">
        <v>10</v>
      </c>
      <c r="AH40" s="43" t="str">
        <f t="shared" si="19"/>
        <v>1</v>
      </c>
      <c r="AI40" s="47">
        <v>8.5</v>
      </c>
      <c r="AJ40" s="43" t="str">
        <f t="shared" si="20"/>
        <v>0</v>
      </c>
      <c r="AK40" s="48" t="str">
        <f t="shared" si="21"/>
        <v>9.98</v>
      </c>
      <c r="AL40" s="49">
        <f t="shared" si="22"/>
        <v>9.984375</v>
      </c>
      <c r="AM40" s="34">
        <f t="shared" si="23"/>
        <v>27</v>
      </c>
      <c r="AN40" s="50" t="str">
        <f t="shared" si="24"/>
        <v>10.28</v>
      </c>
      <c r="AO40" s="51">
        <f t="shared" si="25"/>
        <v>10.275</v>
      </c>
      <c r="AP40" s="41" t="str">
        <f t="shared" si="26"/>
        <v>20</v>
      </c>
      <c r="AQ40" s="42">
        <v>8.75</v>
      </c>
      <c r="AR40" s="43" t="str">
        <f t="shared" si="27"/>
        <v>0</v>
      </c>
      <c r="AS40" s="44">
        <v>10</v>
      </c>
      <c r="AT40" s="43" t="str">
        <f t="shared" si="28"/>
        <v>5</v>
      </c>
      <c r="AU40" s="44">
        <v>14.5</v>
      </c>
      <c r="AV40" s="43" t="str">
        <f t="shared" si="29"/>
        <v>5</v>
      </c>
      <c r="AW40" s="44">
        <v>8.75</v>
      </c>
      <c r="AX40" s="43" t="str">
        <f t="shared" si="30"/>
        <v>0</v>
      </c>
      <c r="AY40" s="52" t="str">
        <f t="shared" si="31"/>
        <v>16.00</v>
      </c>
      <c r="AZ40" s="51">
        <f t="shared" si="32"/>
        <v>16</v>
      </c>
      <c r="BA40" s="41" t="str">
        <f t="shared" si="33"/>
        <v>6</v>
      </c>
      <c r="BB40" s="42">
        <v>16</v>
      </c>
      <c r="BC40" s="43" t="str">
        <f t="shared" si="34"/>
        <v>3</v>
      </c>
      <c r="BD40" s="47">
        <v>16</v>
      </c>
      <c r="BE40" s="43" t="str">
        <f t="shared" si="35"/>
        <v>3</v>
      </c>
      <c r="BF40" s="52" t="str">
        <f t="shared" si="36"/>
        <v>10.00</v>
      </c>
      <c r="BG40" s="51">
        <f t="shared" si="37"/>
        <v>10</v>
      </c>
      <c r="BH40" s="41" t="str">
        <f t="shared" si="38"/>
        <v>2</v>
      </c>
      <c r="BI40" s="42">
        <v>10</v>
      </c>
      <c r="BJ40" s="43" t="str">
        <f t="shared" si="39"/>
        <v>2</v>
      </c>
      <c r="BK40" s="52" t="str">
        <f t="shared" si="40"/>
        <v>10.00</v>
      </c>
      <c r="BL40" s="53">
        <f t="shared" si="41"/>
        <v>10</v>
      </c>
      <c r="BM40" s="43" t="str">
        <f t="shared" si="42"/>
        <v>2</v>
      </c>
      <c r="BN40" s="42">
        <v>7.5</v>
      </c>
      <c r="BO40" s="43" t="str">
        <f t="shared" si="43"/>
        <v>0</v>
      </c>
      <c r="BP40" s="47">
        <v>12.5</v>
      </c>
      <c r="BQ40" s="43" t="str">
        <f t="shared" si="44"/>
        <v>1</v>
      </c>
      <c r="BR40" s="54" t="str">
        <f t="shared" si="45"/>
        <v>11.30</v>
      </c>
      <c r="BS40" s="55">
        <f t="shared" si="46"/>
        <v>11.296875</v>
      </c>
      <c r="BT40" s="34">
        <f t="shared" si="47"/>
        <v>30</v>
      </c>
      <c r="BU40" s="56" t="str">
        <f t="shared" si="48"/>
        <v>10.64</v>
      </c>
      <c r="BV40" s="57">
        <f t="shared" si="49"/>
        <v>10.640625</v>
      </c>
      <c r="BW40" s="58" t="s">
        <v>692</v>
      </c>
      <c r="BX40" s="66">
        <v>2</v>
      </c>
    </row>
    <row r="41" spans="1:76" ht="15.75">
      <c r="A41" s="34">
        <v>34</v>
      </c>
      <c r="B41" s="36" t="s">
        <v>220</v>
      </c>
      <c r="C41" s="36" t="s">
        <v>221</v>
      </c>
      <c r="D41" s="37" t="s">
        <v>222</v>
      </c>
      <c r="E41" s="38" t="s">
        <v>223</v>
      </c>
      <c r="F41" s="34" t="s">
        <v>224</v>
      </c>
      <c r="G41" s="39" t="str">
        <f t="shared" si="0"/>
        <v>10.58</v>
      </c>
      <c r="H41" s="40">
        <f t="shared" si="1"/>
        <v>10.574999999999999</v>
      </c>
      <c r="I41" s="41" t="str">
        <f t="shared" si="2"/>
        <v>20</v>
      </c>
      <c r="J41" s="42">
        <v>8.75</v>
      </c>
      <c r="K41" s="43" t="str">
        <f t="shared" si="3"/>
        <v>0</v>
      </c>
      <c r="L41" s="44">
        <v>9.5</v>
      </c>
      <c r="M41" s="43" t="str">
        <f t="shared" si="4"/>
        <v>0</v>
      </c>
      <c r="N41" s="44">
        <v>14</v>
      </c>
      <c r="O41" s="43" t="str">
        <f t="shared" si="5"/>
        <v>5</v>
      </c>
      <c r="P41" s="44">
        <v>11.5</v>
      </c>
      <c r="Q41" s="43" t="str">
        <f t="shared" si="6"/>
        <v>5</v>
      </c>
      <c r="R41" s="45" t="str">
        <f t="shared" si="7"/>
        <v>10.08</v>
      </c>
      <c r="S41" s="40">
        <f t="shared" si="8"/>
        <v>10.083333333333334</v>
      </c>
      <c r="T41" s="43" t="str">
        <f t="shared" si="9"/>
        <v>6</v>
      </c>
      <c r="U41" s="42">
        <v>10</v>
      </c>
      <c r="V41" s="43" t="str">
        <f t="shared" si="10"/>
        <v>3</v>
      </c>
      <c r="W41" s="44">
        <v>10.25</v>
      </c>
      <c r="X41" s="43" t="str">
        <f t="shared" si="11"/>
        <v>3</v>
      </c>
      <c r="Y41" s="45" t="str">
        <f t="shared" si="12"/>
        <v>8.00</v>
      </c>
      <c r="Z41" s="40">
        <f t="shared" si="13"/>
        <v>8</v>
      </c>
      <c r="AA41" s="41">
        <f t="shared" si="14"/>
        <v>0</v>
      </c>
      <c r="AB41" s="42">
        <v>8</v>
      </c>
      <c r="AC41" s="43" t="str">
        <f t="shared" si="15"/>
        <v>0</v>
      </c>
      <c r="AD41" s="46" t="str">
        <f t="shared" si="16"/>
        <v>9.50</v>
      </c>
      <c r="AE41" s="46">
        <f t="shared" si="17"/>
        <v>9.5</v>
      </c>
      <c r="AF41" s="43">
        <f t="shared" si="18"/>
        <v>1</v>
      </c>
      <c r="AG41" s="42">
        <v>10</v>
      </c>
      <c r="AH41" s="43" t="str">
        <f t="shared" si="19"/>
        <v>1</v>
      </c>
      <c r="AI41" s="47">
        <v>9</v>
      </c>
      <c r="AJ41" s="43" t="str">
        <f t="shared" si="20"/>
        <v>0</v>
      </c>
      <c r="AK41" s="48" t="str">
        <f t="shared" si="21"/>
        <v>10.19</v>
      </c>
      <c r="AL41" s="49">
        <f t="shared" si="22"/>
        <v>10.1875</v>
      </c>
      <c r="AM41" s="34">
        <f t="shared" si="23"/>
        <v>30</v>
      </c>
      <c r="AN41" s="50" t="str">
        <f t="shared" si="24"/>
        <v>9.65</v>
      </c>
      <c r="AO41" s="51">
        <f t="shared" si="25"/>
        <v>9.65</v>
      </c>
      <c r="AP41" s="41">
        <f t="shared" si="26"/>
        <v>10</v>
      </c>
      <c r="AQ41" s="42">
        <v>7.25</v>
      </c>
      <c r="AR41" s="43" t="str">
        <f t="shared" si="27"/>
        <v>0</v>
      </c>
      <c r="AS41" s="44">
        <v>9.25</v>
      </c>
      <c r="AT41" s="43" t="str">
        <f t="shared" si="28"/>
        <v>0</v>
      </c>
      <c r="AU41" s="44">
        <v>10.75</v>
      </c>
      <c r="AV41" s="43" t="str">
        <f t="shared" si="29"/>
        <v>5</v>
      </c>
      <c r="AW41" s="44">
        <v>12.75</v>
      </c>
      <c r="AX41" s="43" t="str">
        <f t="shared" si="30"/>
        <v>5</v>
      </c>
      <c r="AY41" s="52" t="str">
        <f t="shared" si="31"/>
        <v>16.00</v>
      </c>
      <c r="AZ41" s="51">
        <f t="shared" si="32"/>
        <v>16</v>
      </c>
      <c r="BA41" s="41" t="str">
        <f t="shared" si="33"/>
        <v>6</v>
      </c>
      <c r="BB41" s="42">
        <v>16</v>
      </c>
      <c r="BC41" s="43" t="str">
        <f t="shared" si="34"/>
        <v>3</v>
      </c>
      <c r="BD41" s="47">
        <v>16</v>
      </c>
      <c r="BE41" s="43" t="str">
        <f t="shared" si="35"/>
        <v>3</v>
      </c>
      <c r="BF41" s="52" t="str">
        <f t="shared" si="36"/>
        <v>10.00</v>
      </c>
      <c r="BG41" s="51">
        <f t="shared" si="37"/>
        <v>10</v>
      </c>
      <c r="BH41" s="41" t="str">
        <f t="shared" si="38"/>
        <v>2</v>
      </c>
      <c r="BI41" s="42">
        <v>10</v>
      </c>
      <c r="BJ41" s="43" t="str">
        <f t="shared" si="39"/>
        <v>2</v>
      </c>
      <c r="BK41" s="52" t="str">
        <f t="shared" si="40"/>
        <v>7.75</v>
      </c>
      <c r="BL41" s="53">
        <f t="shared" si="41"/>
        <v>7.75</v>
      </c>
      <c r="BM41" s="43">
        <f t="shared" si="42"/>
        <v>1</v>
      </c>
      <c r="BN41" s="42">
        <v>5</v>
      </c>
      <c r="BO41" s="43" t="str">
        <f t="shared" si="43"/>
        <v>0</v>
      </c>
      <c r="BP41" s="47">
        <v>10.5</v>
      </c>
      <c r="BQ41" s="43" t="str">
        <f t="shared" si="44"/>
        <v>1</v>
      </c>
      <c r="BR41" s="54" t="str">
        <f t="shared" si="45"/>
        <v>10.63</v>
      </c>
      <c r="BS41" s="55">
        <f t="shared" si="46"/>
        <v>10.625</v>
      </c>
      <c r="BT41" s="34">
        <f t="shared" si="47"/>
        <v>30</v>
      </c>
      <c r="BU41" s="56" t="str">
        <f t="shared" si="48"/>
        <v>10.41</v>
      </c>
      <c r="BV41" s="57">
        <f t="shared" si="49"/>
        <v>10.40625</v>
      </c>
      <c r="BW41" s="58" t="s">
        <v>692</v>
      </c>
      <c r="BX41" s="66">
        <v>1</v>
      </c>
    </row>
    <row r="42" spans="1:76" ht="15.75">
      <c r="A42" s="34">
        <v>35</v>
      </c>
      <c r="B42" s="36" t="s">
        <v>225</v>
      </c>
      <c r="C42" s="36" t="s">
        <v>226</v>
      </c>
      <c r="D42" s="37" t="s">
        <v>227</v>
      </c>
      <c r="E42" s="38" t="s">
        <v>228</v>
      </c>
      <c r="F42" s="34" t="s">
        <v>108</v>
      </c>
      <c r="G42" s="39" t="str">
        <f t="shared" si="0"/>
        <v>11.50</v>
      </c>
      <c r="H42" s="40">
        <f t="shared" si="1"/>
        <v>11.5</v>
      </c>
      <c r="I42" s="41" t="str">
        <f t="shared" si="2"/>
        <v>20</v>
      </c>
      <c r="J42" s="42">
        <v>11.5</v>
      </c>
      <c r="K42" s="43" t="str">
        <f t="shared" si="3"/>
        <v>5</v>
      </c>
      <c r="L42" s="44">
        <v>10.5</v>
      </c>
      <c r="M42" s="43" t="str">
        <f t="shared" si="4"/>
        <v>5</v>
      </c>
      <c r="N42" s="44">
        <v>13</v>
      </c>
      <c r="O42" s="43" t="str">
        <f t="shared" si="5"/>
        <v>5</v>
      </c>
      <c r="P42" s="44">
        <v>11.5</v>
      </c>
      <c r="Q42" s="43" t="str">
        <f t="shared" si="6"/>
        <v>5</v>
      </c>
      <c r="R42" s="45" t="str">
        <f t="shared" si="7"/>
        <v>13.08</v>
      </c>
      <c r="S42" s="40">
        <f t="shared" si="8"/>
        <v>13.083333333333334</v>
      </c>
      <c r="T42" s="43" t="str">
        <f t="shared" si="9"/>
        <v>6</v>
      </c>
      <c r="U42" s="42">
        <v>13.375</v>
      </c>
      <c r="V42" s="43" t="str">
        <f t="shared" si="10"/>
        <v>3</v>
      </c>
      <c r="W42" s="44">
        <v>12.5</v>
      </c>
      <c r="X42" s="43" t="str">
        <f t="shared" si="11"/>
        <v>3</v>
      </c>
      <c r="Y42" s="45" t="str">
        <f t="shared" si="12"/>
        <v>4.00</v>
      </c>
      <c r="Z42" s="40">
        <f t="shared" si="13"/>
        <v>4</v>
      </c>
      <c r="AA42" s="41">
        <f t="shared" si="14"/>
        <v>0</v>
      </c>
      <c r="AB42" s="42">
        <v>4</v>
      </c>
      <c r="AC42" s="43" t="str">
        <f t="shared" si="15"/>
        <v>0</v>
      </c>
      <c r="AD42" s="46" t="str">
        <f t="shared" si="16"/>
        <v>13.50</v>
      </c>
      <c r="AE42" s="46">
        <f t="shared" si="17"/>
        <v>13.5</v>
      </c>
      <c r="AF42" s="43" t="str">
        <f t="shared" si="18"/>
        <v>2</v>
      </c>
      <c r="AG42" s="42">
        <v>12</v>
      </c>
      <c r="AH42" s="43" t="str">
        <f t="shared" si="19"/>
        <v>1</v>
      </c>
      <c r="AI42" s="47">
        <v>15</v>
      </c>
      <c r="AJ42" s="43" t="str">
        <f t="shared" si="20"/>
        <v>1</v>
      </c>
      <c r="AK42" s="48" t="str">
        <f t="shared" si="21"/>
        <v>11.58</v>
      </c>
      <c r="AL42" s="49">
        <f t="shared" si="22"/>
        <v>11.578125</v>
      </c>
      <c r="AM42" s="34">
        <f t="shared" si="23"/>
        <v>30</v>
      </c>
      <c r="AN42" s="50" t="str">
        <f t="shared" si="24"/>
        <v>11.43</v>
      </c>
      <c r="AO42" s="51">
        <f t="shared" si="25"/>
        <v>11.425000000000001</v>
      </c>
      <c r="AP42" s="41" t="str">
        <f t="shared" si="26"/>
        <v>20</v>
      </c>
      <c r="AQ42" s="42">
        <v>10.75</v>
      </c>
      <c r="AR42" s="43" t="str">
        <f t="shared" si="27"/>
        <v>5</v>
      </c>
      <c r="AS42" s="44">
        <v>10</v>
      </c>
      <c r="AT42" s="43" t="str">
        <f t="shared" si="28"/>
        <v>5</v>
      </c>
      <c r="AU42" s="44">
        <v>12.5</v>
      </c>
      <c r="AV42" s="43" t="str">
        <f t="shared" si="29"/>
        <v>5</v>
      </c>
      <c r="AW42" s="44">
        <v>13.5</v>
      </c>
      <c r="AX42" s="43" t="str">
        <f t="shared" si="30"/>
        <v>5</v>
      </c>
      <c r="AY42" s="52" t="str">
        <f t="shared" si="31"/>
        <v>16.00</v>
      </c>
      <c r="AZ42" s="51">
        <f t="shared" si="32"/>
        <v>16</v>
      </c>
      <c r="BA42" s="41" t="str">
        <f t="shared" si="33"/>
        <v>6</v>
      </c>
      <c r="BB42" s="42">
        <v>16</v>
      </c>
      <c r="BC42" s="43" t="str">
        <f t="shared" si="34"/>
        <v>3</v>
      </c>
      <c r="BD42" s="47">
        <v>16</v>
      </c>
      <c r="BE42" s="43" t="str">
        <f t="shared" si="35"/>
        <v>3</v>
      </c>
      <c r="BF42" s="52" t="str">
        <f t="shared" si="36"/>
        <v>11.00</v>
      </c>
      <c r="BG42" s="51">
        <f t="shared" si="37"/>
        <v>11</v>
      </c>
      <c r="BH42" s="41" t="str">
        <f t="shared" si="38"/>
        <v>2</v>
      </c>
      <c r="BI42" s="42">
        <v>11</v>
      </c>
      <c r="BJ42" s="43" t="str">
        <f t="shared" si="39"/>
        <v>2</v>
      </c>
      <c r="BK42" s="52" t="str">
        <f t="shared" si="40"/>
        <v>7.75</v>
      </c>
      <c r="BL42" s="53">
        <f t="shared" si="41"/>
        <v>7.75</v>
      </c>
      <c r="BM42" s="43">
        <f t="shared" si="42"/>
        <v>1</v>
      </c>
      <c r="BN42" s="42">
        <v>3</v>
      </c>
      <c r="BO42" s="43" t="str">
        <f t="shared" si="43"/>
        <v>0</v>
      </c>
      <c r="BP42" s="47">
        <v>12.5</v>
      </c>
      <c r="BQ42" s="43" t="str">
        <f t="shared" si="44"/>
        <v>1</v>
      </c>
      <c r="BR42" s="54" t="str">
        <f t="shared" si="45"/>
        <v>11.80</v>
      </c>
      <c r="BS42" s="55">
        <f t="shared" si="46"/>
        <v>11.796875</v>
      </c>
      <c r="BT42" s="34">
        <f t="shared" si="47"/>
        <v>30</v>
      </c>
      <c r="BU42" s="56" t="str">
        <f t="shared" si="48"/>
        <v>11.69</v>
      </c>
      <c r="BV42" s="57">
        <f t="shared" si="49"/>
        <v>11.6875</v>
      </c>
      <c r="BW42" s="58" t="s">
        <v>692</v>
      </c>
      <c r="BX42" s="66">
        <v>1</v>
      </c>
    </row>
    <row r="43" spans="1:76" ht="15.75">
      <c r="A43" s="34">
        <v>36</v>
      </c>
      <c r="B43" s="67" t="s">
        <v>229</v>
      </c>
      <c r="C43" s="67" t="s">
        <v>230</v>
      </c>
      <c r="D43" s="68" t="s">
        <v>231</v>
      </c>
      <c r="E43" s="38" t="s">
        <v>232</v>
      </c>
      <c r="F43" s="34" t="s">
        <v>233</v>
      </c>
      <c r="G43" s="39" t="str">
        <f t="shared" si="0"/>
        <v>6.88</v>
      </c>
      <c r="H43" s="40">
        <f t="shared" si="1"/>
        <v>6.875</v>
      </c>
      <c r="I43" s="41">
        <f t="shared" si="2"/>
        <v>0</v>
      </c>
      <c r="J43" s="42">
        <v>6.25</v>
      </c>
      <c r="K43" s="43" t="str">
        <f t="shared" si="3"/>
        <v>0</v>
      </c>
      <c r="L43" s="44">
        <v>9</v>
      </c>
      <c r="M43" s="43" t="str">
        <f t="shared" si="4"/>
        <v>0</v>
      </c>
      <c r="N43" s="44">
        <v>2</v>
      </c>
      <c r="O43" s="43" t="str">
        <f t="shared" si="5"/>
        <v>0</v>
      </c>
      <c r="P43" s="44">
        <v>9.5</v>
      </c>
      <c r="Q43" s="43" t="str">
        <f t="shared" si="6"/>
        <v>0</v>
      </c>
      <c r="R43" s="45" t="str">
        <f t="shared" si="7"/>
        <v>10.17</v>
      </c>
      <c r="S43" s="40">
        <f t="shared" si="8"/>
        <v>10.166666666666666</v>
      </c>
      <c r="T43" s="43" t="str">
        <f t="shared" si="9"/>
        <v>6</v>
      </c>
      <c r="U43" s="42">
        <v>10.5</v>
      </c>
      <c r="V43" s="43" t="str">
        <f t="shared" si="10"/>
        <v>3</v>
      </c>
      <c r="W43" s="44">
        <v>9.5</v>
      </c>
      <c r="X43" s="43" t="str">
        <f t="shared" si="11"/>
        <v>0</v>
      </c>
      <c r="Y43" s="45" t="str">
        <f t="shared" si="12"/>
        <v>4.00</v>
      </c>
      <c r="Z43" s="40">
        <f t="shared" si="13"/>
        <v>4</v>
      </c>
      <c r="AA43" s="41">
        <f t="shared" si="14"/>
        <v>0</v>
      </c>
      <c r="AB43" s="42">
        <v>4</v>
      </c>
      <c r="AC43" s="43" t="str">
        <f t="shared" si="15"/>
        <v>0</v>
      </c>
      <c r="AD43" s="46" t="str">
        <f t="shared" si="16"/>
        <v>5.50</v>
      </c>
      <c r="AE43" s="46">
        <f t="shared" si="17"/>
        <v>5.5</v>
      </c>
      <c r="AF43" s="43">
        <f t="shared" si="18"/>
        <v>0</v>
      </c>
      <c r="AG43" s="42">
        <v>4</v>
      </c>
      <c r="AH43" s="43" t="str">
        <f t="shared" si="19"/>
        <v>0</v>
      </c>
      <c r="AI43" s="47">
        <v>7</v>
      </c>
      <c r="AJ43" s="43" t="str">
        <f t="shared" si="20"/>
        <v>0</v>
      </c>
      <c r="AK43" s="48" t="str">
        <f t="shared" si="21"/>
        <v>7.14</v>
      </c>
      <c r="AL43" s="49">
        <f t="shared" si="22"/>
        <v>7.140625</v>
      </c>
      <c r="AM43" s="34">
        <f t="shared" si="23"/>
        <v>6</v>
      </c>
      <c r="AN43" s="50" t="str">
        <f t="shared" si="24"/>
        <v>7.55</v>
      </c>
      <c r="AO43" s="51">
        <f t="shared" si="25"/>
        <v>7.55</v>
      </c>
      <c r="AP43" s="41">
        <f t="shared" si="26"/>
        <v>0</v>
      </c>
      <c r="AQ43" s="42">
        <v>5.75</v>
      </c>
      <c r="AR43" s="43" t="str">
        <f t="shared" si="27"/>
        <v>0</v>
      </c>
      <c r="AS43" s="44">
        <v>7.75</v>
      </c>
      <c r="AT43" s="43" t="str">
        <f t="shared" si="28"/>
        <v>0</v>
      </c>
      <c r="AU43" s="44">
        <v>8.25</v>
      </c>
      <c r="AV43" s="43" t="str">
        <f t="shared" si="29"/>
        <v>0</v>
      </c>
      <c r="AW43" s="44">
        <v>9.25</v>
      </c>
      <c r="AX43" s="43" t="str">
        <f t="shared" si="30"/>
        <v>0</v>
      </c>
      <c r="AY43" s="52" t="str">
        <f t="shared" si="31"/>
        <v>14.50</v>
      </c>
      <c r="AZ43" s="51">
        <f t="shared" si="32"/>
        <v>14.5</v>
      </c>
      <c r="BA43" s="41" t="str">
        <f t="shared" si="33"/>
        <v>6</v>
      </c>
      <c r="BB43" s="60">
        <v>14</v>
      </c>
      <c r="BC43" s="43" t="str">
        <f t="shared" si="34"/>
        <v>3</v>
      </c>
      <c r="BD43" s="63">
        <v>15.5</v>
      </c>
      <c r="BE43" s="43" t="str">
        <f t="shared" si="35"/>
        <v>3</v>
      </c>
      <c r="BF43" s="52" t="str">
        <f t="shared" si="36"/>
        <v>10.00</v>
      </c>
      <c r="BG43" s="51">
        <f t="shared" si="37"/>
        <v>10</v>
      </c>
      <c r="BH43" s="41" t="str">
        <f t="shared" si="38"/>
        <v>2</v>
      </c>
      <c r="BI43" s="42">
        <v>10</v>
      </c>
      <c r="BJ43" s="43" t="str">
        <f t="shared" si="39"/>
        <v>2</v>
      </c>
      <c r="BK43" s="52" t="str">
        <f t="shared" si="40"/>
        <v>8.00</v>
      </c>
      <c r="BL43" s="53">
        <f t="shared" si="41"/>
        <v>8</v>
      </c>
      <c r="BM43" s="43">
        <f t="shared" si="42"/>
        <v>1</v>
      </c>
      <c r="BN43" s="42">
        <v>4.5</v>
      </c>
      <c r="BO43" s="43" t="str">
        <f t="shared" si="43"/>
        <v>0</v>
      </c>
      <c r="BP43" s="47">
        <v>11.5</v>
      </c>
      <c r="BQ43" s="43" t="str">
        <f t="shared" si="44"/>
        <v>1</v>
      </c>
      <c r="BR43" s="54" t="str">
        <f t="shared" si="45"/>
        <v>9.06</v>
      </c>
      <c r="BS43" s="55">
        <f t="shared" si="46"/>
        <v>9.0625</v>
      </c>
      <c r="BT43" s="34">
        <f t="shared" si="47"/>
        <v>9</v>
      </c>
      <c r="BU43" s="56" t="str">
        <f t="shared" si="48"/>
        <v>8.10</v>
      </c>
      <c r="BV43" s="57">
        <f t="shared" si="49"/>
        <v>8.1015625</v>
      </c>
      <c r="BW43" s="58" t="s">
        <v>692</v>
      </c>
      <c r="BX43" s="73"/>
    </row>
    <row r="44" spans="1:76" ht="15.75">
      <c r="A44" s="34">
        <v>37</v>
      </c>
      <c r="B44" s="36" t="s">
        <v>234</v>
      </c>
      <c r="C44" s="36" t="s">
        <v>235</v>
      </c>
      <c r="D44" s="37" t="s">
        <v>137</v>
      </c>
      <c r="E44" s="38" t="s">
        <v>236</v>
      </c>
      <c r="F44" s="34" t="s">
        <v>79</v>
      </c>
      <c r="G44" s="39" t="str">
        <f t="shared" si="0"/>
        <v>10.50</v>
      </c>
      <c r="H44" s="40">
        <f t="shared" si="1"/>
        <v>10.5</v>
      </c>
      <c r="I44" s="41" t="str">
        <f t="shared" si="2"/>
        <v>20</v>
      </c>
      <c r="J44" s="42">
        <v>8</v>
      </c>
      <c r="K44" s="43" t="str">
        <f t="shared" si="3"/>
        <v>0</v>
      </c>
      <c r="L44" s="44">
        <v>9</v>
      </c>
      <c r="M44" s="43" t="str">
        <f t="shared" si="4"/>
        <v>0</v>
      </c>
      <c r="N44" s="44">
        <v>13.75</v>
      </c>
      <c r="O44" s="43" t="str">
        <f t="shared" si="5"/>
        <v>5</v>
      </c>
      <c r="P44" s="44">
        <v>13.25</v>
      </c>
      <c r="Q44" s="43" t="str">
        <f t="shared" si="6"/>
        <v>5</v>
      </c>
      <c r="R44" s="45" t="str">
        <f t="shared" si="7"/>
        <v>11.42</v>
      </c>
      <c r="S44" s="40">
        <f t="shared" si="8"/>
        <v>11.416666666666666</v>
      </c>
      <c r="T44" s="43" t="str">
        <f t="shared" si="9"/>
        <v>6</v>
      </c>
      <c r="U44" s="42">
        <v>11.25</v>
      </c>
      <c r="V44" s="43" t="str">
        <f t="shared" si="10"/>
        <v>3</v>
      </c>
      <c r="W44" s="44">
        <v>11.75</v>
      </c>
      <c r="X44" s="43" t="str">
        <f t="shared" si="11"/>
        <v>3</v>
      </c>
      <c r="Y44" s="45" t="str">
        <f t="shared" si="12"/>
        <v>12.50</v>
      </c>
      <c r="Z44" s="40">
        <f t="shared" si="13"/>
        <v>12.5</v>
      </c>
      <c r="AA44" s="41" t="str">
        <f t="shared" si="14"/>
        <v>2</v>
      </c>
      <c r="AB44" s="42">
        <v>12.5</v>
      </c>
      <c r="AC44" s="43" t="str">
        <f t="shared" si="15"/>
        <v>2</v>
      </c>
      <c r="AD44" s="46" t="str">
        <f t="shared" si="16"/>
        <v>10.25</v>
      </c>
      <c r="AE44" s="46">
        <f t="shared" si="17"/>
        <v>10.25</v>
      </c>
      <c r="AF44" s="43" t="str">
        <f t="shared" si="18"/>
        <v>2</v>
      </c>
      <c r="AG44" s="42">
        <v>12</v>
      </c>
      <c r="AH44" s="43" t="str">
        <f t="shared" si="19"/>
        <v>1</v>
      </c>
      <c r="AI44" s="47">
        <v>8.5</v>
      </c>
      <c r="AJ44" s="43" t="str">
        <f t="shared" si="20"/>
        <v>0</v>
      </c>
      <c r="AK44" s="48" t="str">
        <f t="shared" si="21"/>
        <v>10.77</v>
      </c>
      <c r="AL44" s="49">
        <f t="shared" si="22"/>
        <v>10.765625</v>
      </c>
      <c r="AM44" s="34">
        <f t="shared" si="23"/>
        <v>30</v>
      </c>
      <c r="AN44" s="50" t="str">
        <f t="shared" si="24"/>
        <v>9.30</v>
      </c>
      <c r="AO44" s="51">
        <f t="shared" si="25"/>
        <v>9.3000000000000007</v>
      </c>
      <c r="AP44" s="41">
        <f t="shared" si="26"/>
        <v>10</v>
      </c>
      <c r="AQ44" s="42">
        <v>8.75</v>
      </c>
      <c r="AR44" s="43" t="str">
        <f t="shared" si="27"/>
        <v>0</v>
      </c>
      <c r="AS44" s="44">
        <v>8.25</v>
      </c>
      <c r="AT44" s="43" t="str">
        <f t="shared" si="28"/>
        <v>0</v>
      </c>
      <c r="AU44" s="44">
        <v>10</v>
      </c>
      <c r="AV44" s="43" t="str">
        <f t="shared" si="29"/>
        <v>5</v>
      </c>
      <c r="AW44" s="44">
        <v>11</v>
      </c>
      <c r="AX44" s="43" t="str">
        <f t="shared" si="30"/>
        <v>5</v>
      </c>
      <c r="AY44" s="52" t="str">
        <f t="shared" si="31"/>
        <v>14.00</v>
      </c>
      <c r="AZ44" s="51">
        <f t="shared" si="32"/>
        <v>14</v>
      </c>
      <c r="BA44" s="41" t="str">
        <f t="shared" si="33"/>
        <v>6</v>
      </c>
      <c r="BB44" s="42">
        <v>14</v>
      </c>
      <c r="BC44" s="43" t="str">
        <f t="shared" si="34"/>
        <v>3</v>
      </c>
      <c r="BD44" s="47">
        <v>14</v>
      </c>
      <c r="BE44" s="43" t="str">
        <f t="shared" si="35"/>
        <v>3</v>
      </c>
      <c r="BF44" s="52" t="str">
        <f t="shared" si="36"/>
        <v>10.00</v>
      </c>
      <c r="BG44" s="51">
        <f t="shared" si="37"/>
        <v>10</v>
      </c>
      <c r="BH44" s="41" t="str">
        <f t="shared" si="38"/>
        <v>2</v>
      </c>
      <c r="BI44" s="42">
        <v>10</v>
      </c>
      <c r="BJ44" s="43" t="str">
        <f t="shared" si="39"/>
        <v>2</v>
      </c>
      <c r="BK44" s="52" t="str">
        <f t="shared" si="40"/>
        <v>10.00</v>
      </c>
      <c r="BL44" s="53">
        <f t="shared" si="41"/>
        <v>10</v>
      </c>
      <c r="BM44" s="43" t="str">
        <f t="shared" si="42"/>
        <v>2</v>
      </c>
      <c r="BN44" s="42">
        <v>7</v>
      </c>
      <c r="BO44" s="43" t="str">
        <f t="shared" si="43"/>
        <v>0</v>
      </c>
      <c r="BP44" s="47">
        <v>13</v>
      </c>
      <c r="BQ44" s="43" t="str">
        <f t="shared" si="44"/>
        <v>1</v>
      </c>
      <c r="BR44" s="54" t="str">
        <f t="shared" si="45"/>
        <v>10.31</v>
      </c>
      <c r="BS44" s="55">
        <f t="shared" si="46"/>
        <v>10.3125</v>
      </c>
      <c r="BT44" s="34">
        <f t="shared" si="47"/>
        <v>30</v>
      </c>
      <c r="BU44" s="56" t="str">
        <f t="shared" si="48"/>
        <v>10.54</v>
      </c>
      <c r="BV44" s="57">
        <f t="shared" si="49"/>
        <v>10.5390625</v>
      </c>
      <c r="BW44" s="58" t="s">
        <v>692</v>
      </c>
      <c r="BX44" s="66">
        <v>1</v>
      </c>
    </row>
    <row r="45" spans="1:76" ht="15.75">
      <c r="A45" s="34">
        <v>38</v>
      </c>
      <c r="B45" s="67" t="s">
        <v>237</v>
      </c>
      <c r="C45" s="67" t="s">
        <v>238</v>
      </c>
      <c r="D45" s="68" t="s">
        <v>145</v>
      </c>
      <c r="E45" s="38" t="s">
        <v>239</v>
      </c>
      <c r="F45" s="34" t="s">
        <v>79</v>
      </c>
      <c r="G45" s="39" t="str">
        <f t="shared" si="0"/>
        <v>10.08</v>
      </c>
      <c r="H45" s="40">
        <f t="shared" si="1"/>
        <v>10.074999999999999</v>
      </c>
      <c r="I45" s="41" t="str">
        <f t="shared" si="2"/>
        <v>20</v>
      </c>
      <c r="J45" s="60">
        <v>11.5</v>
      </c>
      <c r="K45" s="43" t="str">
        <f t="shared" si="3"/>
        <v>5</v>
      </c>
      <c r="L45" s="61">
        <v>8.25</v>
      </c>
      <c r="M45" s="43" t="str">
        <f t="shared" si="4"/>
        <v>0</v>
      </c>
      <c r="N45" s="61">
        <v>9.25</v>
      </c>
      <c r="O45" s="43" t="str">
        <f t="shared" si="5"/>
        <v>0</v>
      </c>
      <c r="P45" s="61">
        <v>11.5</v>
      </c>
      <c r="Q45" s="43" t="str">
        <f t="shared" si="6"/>
        <v>5</v>
      </c>
      <c r="R45" s="45" t="str">
        <f t="shared" si="7"/>
        <v>12.00</v>
      </c>
      <c r="S45" s="40">
        <f t="shared" si="8"/>
        <v>12</v>
      </c>
      <c r="T45" s="43" t="str">
        <f t="shared" si="9"/>
        <v>6</v>
      </c>
      <c r="U45" s="72">
        <v>13</v>
      </c>
      <c r="V45" s="43" t="str">
        <f t="shared" si="10"/>
        <v>3</v>
      </c>
      <c r="W45" s="61">
        <v>10</v>
      </c>
      <c r="X45" s="43" t="str">
        <f t="shared" si="11"/>
        <v>3</v>
      </c>
      <c r="Y45" s="45" t="str">
        <f t="shared" si="12"/>
        <v>12.00</v>
      </c>
      <c r="Z45" s="40">
        <f t="shared" si="13"/>
        <v>12</v>
      </c>
      <c r="AA45" s="41" t="str">
        <f t="shared" si="14"/>
        <v>2</v>
      </c>
      <c r="AB45" s="72">
        <v>12</v>
      </c>
      <c r="AC45" s="43" t="str">
        <f t="shared" si="15"/>
        <v>2</v>
      </c>
      <c r="AD45" s="46" t="str">
        <f t="shared" si="16"/>
        <v>11.75</v>
      </c>
      <c r="AE45" s="46">
        <f t="shared" si="17"/>
        <v>11.75</v>
      </c>
      <c r="AF45" s="43" t="str">
        <f t="shared" si="18"/>
        <v>2</v>
      </c>
      <c r="AG45" s="42">
        <v>10.5</v>
      </c>
      <c r="AH45" s="43" t="str">
        <f t="shared" si="19"/>
        <v>1</v>
      </c>
      <c r="AI45" s="63">
        <v>13</v>
      </c>
      <c r="AJ45" s="43" t="str">
        <f t="shared" si="20"/>
        <v>1</v>
      </c>
      <c r="AK45" s="48" t="str">
        <f t="shared" si="21"/>
        <v>10.77</v>
      </c>
      <c r="AL45" s="49">
        <f t="shared" si="22"/>
        <v>10.765625</v>
      </c>
      <c r="AM45" s="34">
        <f t="shared" si="23"/>
        <v>30</v>
      </c>
      <c r="AN45" s="50" t="str">
        <f t="shared" si="24"/>
        <v>8.60</v>
      </c>
      <c r="AO45" s="51">
        <f t="shared" si="25"/>
        <v>8.6010000000000009</v>
      </c>
      <c r="AP45" s="41">
        <f t="shared" si="26"/>
        <v>0</v>
      </c>
      <c r="AQ45" s="60">
        <v>9.5</v>
      </c>
      <c r="AR45" s="43" t="str">
        <f t="shared" si="27"/>
        <v>0</v>
      </c>
      <c r="AS45" s="61">
        <v>7.75</v>
      </c>
      <c r="AT45" s="43" t="str">
        <f t="shared" si="28"/>
        <v>0</v>
      </c>
      <c r="AU45" s="61">
        <v>9.25</v>
      </c>
      <c r="AV45" s="43" t="str">
        <f t="shared" si="29"/>
        <v>0</v>
      </c>
      <c r="AW45" s="64">
        <v>7.88</v>
      </c>
      <c r="AX45" s="43" t="str">
        <f t="shared" si="30"/>
        <v>0</v>
      </c>
      <c r="AY45" s="52" t="str">
        <f t="shared" si="31"/>
        <v>14.67</v>
      </c>
      <c r="AZ45" s="51">
        <f t="shared" si="32"/>
        <v>14.666666666666666</v>
      </c>
      <c r="BA45" s="41" t="str">
        <f t="shared" si="33"/>
        <v>6</v>
      </c>
      <c r="BB45" s="60">
        <v>14</v>
      </c>
      <c r="BC45" s="43" t="str">
        <f t="shared" si="34"/>
        <v>3</v>
      </c>
      <c r="BD45" s="63">
        <v>16</v>
      </c>
      <c r="BE45" s="43" t="str">
        <f t="shared" si="35"/>
        <v>3</v>
      </c>
      <c r="BF45" s="52" t="str">
        <f t="shared" si="36"/>
        <v>12.00</v>
      </c>
      <c r="BG45" s="51">
        <f t="shared" si="37"/>
        <v>12</v>
      </c>
      <c r="BH45" s="41" t="str">
        <f t="shared" si="38"/>
        <v>2</v>
      </c>
      <c r="BI45" s="60">
        <v>12</v>
      </c>
      <c r="BJ45" s="43" t="str">
        <f t="shared" si="39"/>
        <v>2</v>
      </c>
      <c r="BK45" s="52" t="str">
        <f t="shared" si="40"/>
        <v>11.13</v>
      </c>
      <c r="BL45" s="53">
        <f t="shared" si="41"/>
        <v>11.125</v>
      </c>
      <c r="BM45" s="43" t="str">
        <f t="shared" si="42"/>
        <v>2</v>
      </c>
      <c r="BN45" s="60">
        <v>11</v>
      </c>
      <c r="BO45" s="43" t="str">
        <f t="shared" si="43"/>
        <v>1</v>
      </c>
      <c r="BP45" s="63">
        <v>11.25</v>
      </c>
      <c r="BQ45" s="43" t="str">
        <f t="shared" si="44"/>
        <v>1</v>
      </c>
      <c r="BR45" s="54" t="str">
        <f t="shared" si="45"/>
        <v>10.27</v>
      </c>
      <c r="BS45" s="55">
        <f t="shared" si="46"/>
        <v>10.266249999999999</v>
      </c>
      <c r="BT45" s="34">
        <f t="shared" si="47"/>
        <v>30</v>
      </c>
      <c r="BU45" s="56" t="str">
        <f t="shared" si="48"/>
        <v>10.52</v>
      </c>
      <c r="BV45" s="57">
        <f t="shared" si="49"/>
        <v>10.5159375</v>
      </c>
      <c r="BW45" s="58" t="s">
        <v>692</v>
      </c>
      <c r="BX45" s="73">
        <v>2</v>
      </c>
    </row>
    <row r="46" spans="1:76" ht="15.75">
      <c r="A46" s="34">
        <v>39</v>
      </c>
      <c r="B46" s="36" t="s">
        <v>240</v>
      </c>
      <c r="C46" s="36" t="s">
        <v>241</v>
      </c>
      <c r="D46" s="37" t="s">
        <v>149</v>
      </c>
      <c r="E46" s="38" t="s">
        <v>242</v>
      </c>
      <c r="F46" s="34" t="s">
        <v>243</v>
      </c>
      <c r="G46" s="39" t="str">
        <f t="shared" si="0"/>
        <v>14.65</v>
      </c>
      <c r="H46" s="40">
        <f t="shared" si="1"/>
        <v>14.65</v>
      </c>
      <c r="I46" s="41" t="str">
        <f t="shared" si="2"/>
        <v>20</v>
      </c>
      <c r="J46" s="42">
        <v>13.75</v>
      </c>
      <c r="K46" s="43" t="str">
        <f t="shared" si="3"/>
        <v>5</v>
      </c>
      <c r="L46" s="44">
        <v>14.25</v>
      </c>
      <c r="M46" s="43" t="str">
        <f t="shared" si="4"/>
        <v>5</v>
      </c>
      <c r="N46" s="44">
        <v>16.25</v>
      </c>
      <c r="O46" s="43" t="str">
        <f t="shared" si="5"/>
        <v>5</v>
      </c>
      <c r="P46" s="44">
        <v>15</v>
      </c>
      <c r="Q46" s="43" t="str">
        <f t="shared" si="6"/>
        <v>5</v>
      </c>
      <c r="R46" s="45" t="str">
        <f t="shared" si="7"/>
        <v>15.92</v>
      </c>
      <c r="S46" s="40">
        <f t="shared" si="8"/>
        <v>15.916666666666666</v>
      </c>
      <c r="T46" s="43" t="str">
        <f t="shared" si="9"/>
        <v>6</v>
      </c>
      <c r="U46" s="42">
        <v>16.75</v>
      </c>
      <c r="V46" s="43" t="str">
        <f t="shared" si="10"/>
        <v>3</v>
      </c>
      <c r="W46" s="44">
        <v>14.25</v>
      </c>
      <c r="X46" s="43" t="str">
        <f t="shared" si="11"/>
        <v>3</v>
      </c>
      <c r="Y46" s="45" t="str">
        <f t="shared" si="12"/>
        <v>10.00</v>
      </c>
      <c r="Z46" s="40">
        <f t="shared" si="13"/>
        <v>10</v>
      </c>
      <c r="AA46" s="41" t="str">
        <f t="shared" si="14"/>
        <v>2</v>
      </c>
      <c r="AB46" s="42">
        <v>10</v>
      </c>
      <c r="AC46" s="43" t="str">
        <f t="shared" si="15"/>
        <v>2</v>
      </c>
      <c r="AD46" s="46" t="str">
        <f t="shared" si="16"/>
        <v>16.25</v>
      </c>
      <c r="AE46" s="46">
        <f t="shared" si="17"/>
        <v>16.25</v>
      </c>
      <c r="AF46" s="43" t="str">
        <f t="shared" si="18"/>
        <v>2</v>
      </c>
      <c r="AG46" s="42">
        <v>16</v>
      </c>
      <c r="AH46" s="43" t="str">
        <f t="shared" si="19"/>
        <v>1</v>
      </c>
      <c r="AI46" s="47">
        <v>16.5</v>
      </c>
      <c r="AJ46" s="43" t="str">
        <f t="shared" si="20"/>
        <v>1</v>
      </c>
      <c r="AK46" s="48" t="str">
        <f t="shared" si="21"/>
        <v>14.80</v>
      </c>
      <c r="AL46" s="49">
        <f t="shared" si="22"/>
        <v>14.796875</v>
      </c>
      <c r="AM46" s="34">
        <f t="shared" si="23"/>
        <v>30</v>
      </c>
      <c r="AN46" s="50" t="str">
        <f t="shared" si="24"/>
        <v>12.23</v>
      </c>
      <c r="AO46" s="51">
        <f t="shared" si="25"/>
        <v>12.225</v>
      </c>
      <c r="AP46" s="41" t="str">
        <f t="shared" si="26"/>
        <v>20</v>
      </c>
      <c r="AQ46" s="42">
        <v>11.25</v>
      </c>
      <c r="AR46" s="43" t="str">
        <f t="shared" si="27"/>
        <v>5</v>
      </c>
      <c r="AS46" s="44">
        <v>12.5</v>
      </c>
      <c r="AT46" s="43" t="str">
        <f t="shared" si="28"/>
        <v>5</v>
      </c>
      <c r="AU46" s="44">
        <v>12.25</v>
      </c>
      <c r="AV46" s="43" t="str">
        <f t="shared" si="29"/>
        <v>5</v>
      </c>
      <c r="AW46" s="44">
        <v>13.25</v>
      </c>
      <c r="AX46" s="43" t="str">
        <f t="shared" si="30"/>
        <v>5</v>
      </c>
      <c r="AY46" s="52" t="str">
        <f t="shared" si="31"/>
        <v>15.25</v>
      </c>
      <c r="AZ46" s="51">
        <f t="shared" si="32"/>
        <v>15.25</v>
      </c>
      <c r="BA46" s="41" t="str">
        <f t="shared" si="33"/>
        <v>6</v>
      </c>
      <c r="BB46" s="42">
        <v>15</v>
      </c>
      <c r="BC46" s="43" t="str">
        <f t="shared" si="34"/>
        <v>3</v>
      </c>
      <c r="BD46" s="47">
        <v>15.75</v>
      </c>
      <c r="BE46" s="43" t="str">
        <f t="shared" si="35"/>
        <v>3</v>
      </c>
      <c r="BF46" s="52" t="str">
        <f t="shared" si="36"/>
        <v>15.00</v>
      </c>
      <c r="BG46" s="51">
        <f t="shared" si="37"/>
        <v>15</v>
      </c>
      <c r="BH46" s="41" t="str">
        <f t="shared" si="38"/>
        <v>2</v>
      </c>
      <c r="BI46" s="42">
        <v>15</v>
      </c>
      <c r="BJ46" s="43" t="str">
        <f t="shared" si="39"/>
        <v>2</v>
      </c>
      <c r="BK46" s="52" t="str">
        <f t="shared" si="40"/>
        <v>12.25</v>
      </c>
      <c r="BL46" s="53">
        <f t="shared" si="41"/>
        <v>12.25</v>
      </c>
      <c r="BM46" s="43" t="str">
        <f t="shared" si="42"/>
        <v>2</v>
      </c>
      <c r="BN46" s="42">
        <v>10.5</v>
      </c>
      <c r="BO46" s="43" t="str">
        <f t="shared" si="43"/>
        <v>1</v>
      </c>
      <c r="BP46" s="47">
        <v>14</v>
      </c>
      <c r="BQ46" s="43" t="str">
        <f t="shared" si="44"/>
        <v>1</v>
      </c>
      <c r="BR46" s="54" t="str">
        <f t="shared" si="45"/>
        <v>12.97</v>
      </c>
      <c r="BS46" s="55">
        <f t="shared" si="46"/>
        <v>12.96875</v>
      </c>
      <c r="BT46" s="34">
        <f t="shared" si="47"/>
        <v>30</v>
      </c>
      <c r="BU46" s="56" t="str">
        <f t="shared" si="48"/>
        <v>13.88</v>
      </c>
      <c r="BV46" s="57">
        <f t="shared" si="49"/>
        <v>13.8828125</v>
      </c>
      <c r="BW46" s="58" t="s">
        <v>692</v>
      </c>
      <c r="BX46" s="66">
        <v>1</v>
      </c>
    </row>
    <row r="47" spans="1:76" ht="15.75">
      <c r="A47" s="34">
        <v>40</v>
      </c>
      <c r="B47" s="36" t="s">
        <v>244</v>
      </c>
      <c r="C47" s="36" t="s">
        <v>245</v>
      </c>
      <c r="D47" s="37" t="s">
        <v>246</v>
      </c>
      <c r="E47" s="38" t="s">
        <v>247</v>
      </c>
      <c r="F47" s="34" t="s">
        <v>248</v>
      </c>
      <c r="G47" s="39" t="str">
        <f t="shared" si="0"/>
        <v>12.30</v>
      </c>
      <c r="H47" s="40">
        <f t="shared" si="1"/>
        <v>12.3</v>
      </c>
      <c r="I47" s="41" t="str">
        <f t="shared" si="2"/>
        <v>20</v>
      </c>
      <c r="J47" s="42">
        <v>10</v>
      </c>
      <c r="K47" s="43" t="str">
        <f t="shared" si="3"/>
        <v>5</v>
      </c>
      <c r="L47" s="44">
        <v>11.5</v>
      </c>
      <c r="M47" s="43" t="str">
        <f t="shared" si="4"/>
        <v>5</v>
      </c>
      <c r="N47" s="44">
        <v>16.75</v>
      </c>
      <c r="O47" s="43" t="str">
        <f t="shared" si="5"/>
        <v>5</v>
      </c>
      <c r="P47" s="44">
        <v>12.5</v>
      </c>
      <c r="Q47" s="43" t="str">
        <f t="shared" si="6"/>
        <v>5</v>
      </c>
      <c r="R47" s="45" t="str">
        <f t="shared" si="7"/>
        <v>12.17</v>
      </c>
      <c r="S47" s="40">
        <f t="shared" si="8"/>
        <v>12.166666666666666</v>
      </c>
      <c r="T47" s="43" t="str">
        <f t="shared" si="9"/>
        <v>6</v>
      </c>
      <c r="U47" s="42">
        <v>12</v>
      </c>
      <c r="V47" s="43" t="str">
        <f t="shared" si="10"/>
        <v>3</v>
      </c>
      <c r="W47" s="44">
        <v>12.5</v>
      </c>
      <c r="X47" s="43" t="str">
        <f t="shared" si="11"/>
        <v>3</v>
      </c>
      <c r="Y47" s="45" t="str">
        <f t="shared" si="12"/>
        <v>10.00</v>
      </c>
      <c r="Z47" s="40">
        <f t="shared" si="13"/>
        <v>10</v>
      </c>
      <c r="AA47" s="41" t="str">
        <f t="shared" si="14"/>
        <v>2</v>
      </c>
      <c r="AB47" s="42">
        <v>10</v>
      </c>
      <c r="AC47" s="43" t="str">
        <f t="shared" si="15"/>
        <v>2</v>
      </c>
      <c r="AD47" s="46" t="str">
        <f t="shared" si="16"/>
        <v>10.75</v>
      </c>
      <c r="AE47" s="46">
        <f t="shared" si="17"/>
        <v>10.75</v>
      </c>
      <c r="AF47" s="43" t="str">
        <f t="shared" si="18"/>
        <v>2</v>
      </c>
      <c r="AG47" s="42">
        <v>10</v>
      </c>
      <c r="AH47" s="43" t="str">
        <f t="shared" si="19"/>
        <v>1</v>
      </c>
      <c r="AI47" s="47">
        <v>11.5</v>
      </c>
      <c r="AJ47" s="43" t="str">
        <f t="shared" si="20"/>
        <v>1</v>
      </c>
      <c r="AK47" s="48" t="str">
        <f t="shared" si="21"/>
        <v>11.94</v>
      </c>
      <c r="AL47" s="49">
        <f t="shared" si="22"/>
        <v>11.9375</v>
      </c>
      <c r="AM47" s="34">
        <f t="shared" si="23"/>
        <v>30</v>
      </c>
      <c r="AN47" s="50" t="str">
        <f t="shared" si="24"/>
        <v>10.31</v>
      </c>
      <c r="AO47" s="51">
        <f t="shared" si="25"/>
        <v>10.3125</v>
      </c>
      <c r="AP47" s="41" t="str">
        <f t="shared" si="26"/>
        <v>20</v>
      </c>
      <c r="AQ47" s="42">
        <v>7</v>
      </c>
      <c r="AR47" s="43" t="str">
        <f t="shared" si="27"/>
        <v>0</v>
      </c>
      <c r="AS47" s="44">
        <v>13.875</v>
      </c>
      <c r="AT47" s="43" t="str">
        <f t="shared" si="28"/>
        <v>5</v>
      </c>
      <c r="AU47" s="44">
        <v>9.5</v>
      </c>
      <c r="AV47" s="43" t="str">
        <f t="shared" si="29"/>
        <v>0</v>
      </c>
      <c r="AW47" s="44">
        <v>10.75</v>
      </c>
      <c r="AX47" s="43" t="str">
        <f t="shared" si="30"/>
        <v>5</v>
      </c>
      <c r="AY47" s="52" t="str">
        <f t="shared" si="31"/>
        <v>16.00</v>
      </c>
      <c r="AZ47" s="51">
        <f t="shared" si="32"/>
        <v>16</v>
      </c>
      <c r="BA47" s="41" t="str">
        <f t="shared" si="33"/>
        <v>6</v>
      </c>
      <c r="BB47" s="42">
        <v>16</v>
      </c>
      <c r="BC47" s="43" t="str">
        <f t="shared" si="34"/>
        <v>3</v>
      </c>
      <c r="BD47" s="47">
        <v>16</v>
      </c>
      <c r="BE47" s="43" t="str">
        <f t="shared" si="35"/>
        <v>3</v>
      </c>
      <c r="BF47" s="52" t="str">
        <f t="shared" si="36"/>
        <v>10.00</v>
      </c>
      <c r="BG47" s="51">
        <f t="shared" si="37"/>
        <v>10</v>
      </c>
      <c r="BH47" s="41" t="str">
        <f t="shared" si="38"/>
        <v>2</v>
      </c>
      <c r="BI47" s="42">
        <v>10</v>
      </c>
      <c r="BJ47" s="43" t="str">
        <f t="shared" si="39"/>
        <v>2</v>
      </c>
      <c r="BK47" s="52" t="str">
        <f t="shared" si="40"/>
        <v>11.25</v>
      </c>
      <c r="BL47" s="53">
        <f t="shared" si="41"/>
        <v>11.25</v>
      </c>
      <c r="BM47" s="43" t="str">
        <f t="shared" si="42"/>
        <v>2</v>
      </c>
      <c r="BN47" s="42">
        <v>9</v>
      </c>
      <c r="BO47" s="43" t="str">
        <f t="shared" si="43"/>
        <v>0</v>
      </c>
      <c r="BP47" s="47">
        <v>13.5</v>
      </c>
      <c r="BQ47" s="43" t="str">
        <f t="shared" si="44"/>
        <v>1</v>
      </c>
      <c r="BR47" s="54" t="str">
        <f t="shared" si="45"/>
        <v>11.48</v>
      </c>
      <c r="BS47" s="55">
        <f t="shared" si="46"/>
        <v>11.4765625</v>
      </c>
      <c r="BT47" s="34">
        <f t="shared" si="47"/>
        <v>30</v>
      </c>
      <c r="BU47" s="56" t="str">
        <f t="shared" si="48"/>
        <v>11.71</v>
      </c>
      <c r="BV47" s="57">
        <f t="shared" si="49"/>
        <v>11.70703125</v>
      </c>
      <c r="BW47" s="58" t="s">
        <v>692</v>
      </c>
      <c r="BX47" s="66">
        <v>1</v>
      </c>
    </row>
    <row r="48" spans="1:76" ht="15.75">
      <c r="A48" s="34">
        <v>41</v>
      </c>
      <c r="B48" s="36" t="s">
        <v>249</v>
      </c>
      <c r="C48" s="36" t="s">
        <v>250</v>
      </c>
      <c r="D48" s="37" t="s">
        <v>251</v>
      </c>
      <c r="E48" s="38" t="s">
        <v>252</v>
      </c>
      <c r="F48" s="34" t="s">
        <v>108</v>
      </c>
      <c r="G48" s="39" t="str">
        <f t="shared" si="0"/>
        <v>11.03</v>
      </c>
      <c r="H48" s="40">
        <f t="shared" si="1"/>
        <v>11.025</v>
      </c>
      <c r="I48" s="41" t="str">
        <f t="shared" si="2"/>
        <v>20</v>
      </c>
      <c r="J48" s="42">
        <v>9.25</v>
      </c>
      <c r="K48" s="43" t="str">
        <f t="shared" si="3"/>
        <v>0</v>
      </c>
      <c r="L48" s="44">
        <v>10</v>
      </c>
      <c r="M48" s="43" t="str">
        <f t="shared" si="4"/>
        <v>5</v>
      </c>
      <c r="N48" s="44">
        <v>14.5</v>
      </c>
      <c r="O48" s="43" t="str">
        <f t="shared" si="5"/>
        <v>5</v>
      </c>
      <c r="P48" s="44">
        <v>11.75</v>
      </c>
      <c r="Q48" s="43" t="str">
        <f t="shared" si="6"/>
        <v>5</v>
      </c>
      <c r="R48" s="45" t="str">
        <f t="shared" si="7"/>
        <v>10.75</v>
      </c>
      <c r="S48" s="40">
        <f t="shared" si="8"/>
        <v>10.75</v>
      </c>
      <c r="T48" s="43" t="str">
        <f t="shared" si="9"/>
        <v>6</v>
      </c>
      <c r="U48" s="42">
        <v>11.25</v>
      </c>
      <c r="V48" s="43" t="str">
        <f t="shared" si="10"/>
        <v>3</v>
      </c>
      <c r="W48" s="44">
        <v>9.75</v>
      </c>
      <c r="X48" s="43" t="str">
        <f t="shared" si="11"/>
        <v>0</v>
      </c>
      <c r="Y48" s="45" t="str">
        <f t="shared" si="12"/>
        <v>12.00</v>
      </c>
      <c r="Z48" s="40">
        <f t="shared" si="13"/>
        <v>12</v>
      </c>
      <c r="AA48" s="41" t="str">
        <f t="shared" si="14"/>
        <v>2</v>
      </c>
      <c r="AB48" s="42">
        <v>12</v>
      </c>
      <c r="AC48" s="43" t="str">
        <f t="shared" si="15"/>
        <v>2</v>
      </c>
      <c r="AD48" s="46" t="str">
        <f t="shared" si="16"/>
        <v>12.25</v>
      </c>
      <c r="AE48" s="46">
        <f t="shared" si="17"/>
        <v>12.25</v>
      </c>
      <c r="AF48" s="43" t="str">
        <f t="shared" si="18"/>
        <v>2</v>
      </c>
      <c r="AG48" s="42">
        <v>10</v>
      </c>
      <c r="AH48" s="43" t="str">
        <f t="shared" si="19"/>
        <v>1</v>
      </c>
      <c r="AI48" s="47">
        <v>14.5</v>
      </c>
      <c r="AJ48" s="43" t="str">
        <f t="shared" si="20"/>
        <v>1</v>
      </c>
      <c r="AK48" s="48" t="str">
        <f t="shared" si="21"/>
        <v>11.19</v>
      </c>
      <c r="AL48" s="49">
        <f t="shared" si="22"/>
        <v>11.1875</v>
      </c>
      <c r="AM48" s="34">
        <f t="shared" si="23"/>
        <v>30</v>
      </c>
      <c r="AN48" s="50" t="str">
        <f t="shared" si="24"/>
        <v>9.58</v>
      </c>
      <c r="AO48" s="51">
        <f t="shared" si="25"/>
        <v>9.5749999999999993</v>
      </c>
      <c r="AP48" s="41">
        <f t="shared" si="26"/>
        <v>5</v>
      </c>
      <c r="AQ48" s="42">
        <v>8.25</v>
      </c>
      <c r="AR48" s="43" t="str">
        <f t="shared" si="27"/>
        <v>0</v>
      </c>
      <c r="AS48" s="44">
        <v>9.5</v>
      </c>
      <c r="AT48" s="43" t="str">
        <f t="shared" si="28"/>
        <v>0</v>
      </c>
      <c r="AU48" s="44">
        <v>14.25</v>
      </c>
      <c r="AV48" s="43" t="str">
        <f t="shared" si="29"/>
        <v>5</v>
      </c>
      <c r="AW48" s="44">
        <v>7</v>
      </c>
      <c r="AX48" s="43" t="str">
        <f t="shared" si="30"/>
        <v>0</v>
      </c>
      <c r="AY48" s="52" t="str">
        <f t="shared" si="31"/>
        <v>16.00</v>
      </c>
      <c r="AZ48" s="51">
        <f t="shared" si="32"/>
        <v>16</v>
      </c>
      <c r="BA48" s="41" t="str">
        <f t="shared" si="33"/>
        <v>6</v>
      </c>
      <c r="BB48" s="42">
        <v>16</v>
      </c>
      <c r="BC48" s="43" t="str">
        <f t="shared" si="34"/>
        <v>3</v>
      </c>
      <c r="BD48" s="47">
        <v>16</v>
      </c>
      <c r="BE48" s="43" t="str">
        <f t="shared" si="35"/>
        <v>3</v>
      </c>
      <c r="BF48" s="52" t="str">
        <f t="shared" si="36"/>
        <v>10.00</v>
      </c>
      <c r="BG48" s="51">
        <f t="shared" si="37"/>
        <v>10</v>
      </c>
      <c r="BH48" s="41" t="str">
        <f t="shared" si="38"/>
        <v>2</v>
      </c>
      <c r="BI48" s="42">
        <v>10</v>
      </c>
      <c r="BJ48" s="43" t="str">
        <f t="shared" si="39"/>
        <v>2</v>
      </c>
      <c r="BK48" s="52" t="str">
        <f t="shared" si="40"/>
        <v>9.50</v>
      </c>
      <c r="BL48" s="53">
        <f t="shared" si="41"/>
        <v>9.5</v>
      </c>
      <c r="BM48" s="43">
        <f t="shared" si="42"/>
        <v>1</v>
      </c>
      <c r="BN48" s="42">
        <v>8</v>
      </c>
      <c r="BO48" s="43" t="str">
        <f t="shared" si="43"/>
        <v>0</v>
      </c>
      <c r="BP48" s="47">
        <v>11</v>
      </c>
      <c r="BQ48" s="43" t="str">
        <f t="shared" si="44"/>
        <v>1</v>
      </c>
      <c r="BR48" s="54" t="str">
        <f t="shared" si="45"/>
        <v>10.80</v>
      </c>
      <c r="BS48" s="55">
        <f t="shared" si="46"/>
        <v>10.796875</v>
      </c>
      <c r="BT48" s="34">
        <f t="shared" si="47"/>
        <v>30</v>
      </c>
      <c r="BU48" s="56" t="str">
        <f t="shared" si="48"/>
        <v>10.99</v>
      </c>
      <c r="BV48" s="57">
        <f t="shared" si="49"/>
        <v>10.9921875</v>
      </c>
      <c r="BW48" s="58" t="s">
        <v>692</v>
      </c>
      <c r="BX48" s="66">
        <v>1</v>
      </c>
    </row>
    <row r="49" spans="1:76" ht="15.75">
      <c r="A49" s="34">
        <v>42</v>
      </c>
      <c r="B49" s="67" t="s">
        <v>253</v>
      </c>
      <c r="C49" s="67" t="s">
        <v>254</v>
      </c>
      <c r="D49" s="68" t="s">
        <v>255</v>
      </c>
      <c r="E49" s="38" t="s">
        <v>256</v>
      </c>
      <c r="F49" s="34" t="s">
        <v>108</v>
      </c>
      <c r="G49" s="39" t="str">
        <f t="shared" si="0"/>
        <v>10.10</v>
      </c>
      <c r="H49" s="40">
        <f t="shared" si="1"/>
        <v>10.1</v>
      </c>
      <c r="I49" s="41" t="str">
        <f t="shared" si="2"/>
        <v>20</v>
      </c>
      <c r="J49" s="42">
        <v>6.5</v>
      </c>
      <c r="K49" s="43" t="str">
        <f t="shared" si="3"/>
        <v>0</v>
      </c>
      <c r="L49" s="44">
        <v>10</v>
      </c>
      <c r="M49" s="43" t="str">
        <f t="shared" si="4"/>
        <v>5</v>
      </c>
      <c r="N49" s="44">
        <v>14.75</v>
      </c>
      <c r="O49" s="43" t="str">
        <f t="shared" si="5"/>
        <v>5</v>
      </c>
      <c r="P49" s="44">
        <v>11</v>
      </c>
      <c r="Q49" s="43" t="str">
        <f t="shared" si="6"/>
        <v>5</v>
      </c>
      <c r="R49" s="45" t="str">
        <f t="shared" si="7"/>
        <v>9.42</v>
      </c>
      <c r="S49" s="40">
        <f t="shared" si="8"/>
        <v>9.4166666666666661</v>
      </c>
      <c r="T49" s="43">
        <f t="shared" si="9"/>
        <v>3</v>
      </c>
      <c r="U49" s="42">
        <v>8.25</v>
      </c>
      <c r="V49" s="43" t="str">
        <f t="shared" si="10"/>
        <v>0</v>
      </c>
      <c r="W49" s="44">
        <v>11.75</v>
      </c>
      <c r="X49" s="43" t="str">
        <f t="shared" si="11"/>
        <v>3</v>
      </c>
      <c r="Y49" s="45" t="str">
        <f t="shared" si="12"/>
        <v>5.50</v>
      </c>
      <c r="Z49" s="40">
        <f t="shared" si="13"/>
        <v>5.5</v>
      </c>
      <c r="AA49" s="41">
        <f t="shared" si="14"/>
        <v>0</v>
      </c>
      <c r="AB49" s="42">
        <v>5.5</v>
      </c>
      <c r="AC49" s="43" t="str">
        <f t="shared" si="15"/>
        <v>0</v>
      </c>
      <c r="AD49" s="46" t="str">
        <f t="shared" si="16"/>
        <v>10.00</v>
      </c>
      <c r="AE49" s="46">
        <f t="shared" si="17"/>
        <v>10</v>
      </c>
      <c r="AF49" s="43" t="str">
        <f t="shared" si="18"/>
        <v>2</v>
      </c>
      <c r="AG49" s="42">
        <v>10</v>
      </c>
      <c r="AH49" s="43" t="str">
        <f t="shared" si="19"/>
        <v>1</v>
      </c>
      <c r="AI49" s="47">
        <v>10</v>
      </c>
      <c r="AJ49" s="43" t="str">
        <f t="shared" si="20"/>
        <v>1</v>
      </c>
      <c r="AK49" s="48" t="str">
        <f t="shared" si="21"/>
        <v>9.67</v>
      </c>
      <c r="AL49" s="49">
        <f t="shared" si="22"/>
        <v>9.671875</v>
      </c>
      <c r="AM49" s="34">
        <f t="shared" si="23"/>
        <v>25</v>
      </c>
      <c r="AN49" s="50" t="str">
        <f t="shared" si="24"/>
        <v>10.05</v>
      </c>
      <c r="AO49" s="51">
        <f t="shared" si="25"/>
        <v>10.050000000000001</v>
      </c>
      <c r="AP49" s="41" t="str">
        <f t="shared" si="26"/>
        <v>20</v>
      </c>
      <c r="AQ49" s="42">
        <v>9.5</v>
      </c>
      <c r="AR49" s="43" t="str">
        <f t="shared" si="27"/>
        <v>0</v>
      </c>
      <c r="AS49" s="44">
        <v>10.5</v>
      </c>
      <c r="AT49" s="43" t="str">
        <f t="shared" si="28"/>
        <v>5</v>
      </c>
      <c r="AU49" s="44">
        <v>13.5</v>
      </c>
      <c r="AV49" s="43" t="str">
        <f t="shared" si="29"/>
        <v>5</v>
      </c>
      <c r="AW49" s="44">
        <v>6.75</v>
      </c>
      <c r="AX49" s="43" t="str">
        <f t="shared" si="30"/>
        <v>0</v>
      </c>
      <c r="AY49" s="52" t="str">
        <f t="shared" si="31"/>
        <v>15.50</v>
      </c>
      <c r="AZ49" s="51">
        <f t="shared" si="32"/>
        <v>15.5</v>
      </c>
      <c r="BA49" s="41" t="str">
        <f t="shared" si="33"/>
        <v>6</v>
      </c>
      <c r="BB49" s="42">
        <v>16</v>
      </c>
      <c r="BC49" s="43" t="str">
        <f t="shared" si="34"/>
        <v>3</v>
      </c>
      <c r="BD49" s="47">
        <v>14.5</v>
      </c>
      <c r="BE49" s="43" t="str">
        <f t="shared" si="35"/>
        <v>3</v>
      </c>
      <c r="BF49" s="52" t="str">
        <f t="shared" si="36"/>
        <v>10.00</v>
      </c>
      <c r="BG49" s="51">
        <f t="shared" si="37"/>
        <v>10</v>
      </c>
      <c r="BH49" s="41" t="str">
        <f t="shared" si="38"/>
        <v>2</v>
      </c>
      <c r="BI49" s="42">
        <v>10</v>
      </c>
      <c r="BJ49" s="43" t="str">
        <f t="shared" si="39"/>
        <v>2</v>
      </c>
      <c r="BK49" s="52" t="str">
        <f t="shared" si="40"/>
        <v>10.50</v>
      </c>
      <c r="BL49" s="53">
        <f t="shared" si="41"/>
        <v>10.5</v>
      </c>
      <c r="BM49" s="43" t="str">
        <f t="shared" si="42"/>
        <v>2</v>
      </c>
      <c r="BN49" s="42">
        <v>10</v>
      </c>
      <c r="BO49" s="43" t="str">
        <f t="shared" si="43"/>
        <v>1</v>
      </c>
      <c r="BP49" s="47">
        <v>11</v>
      </c>
      <c r="BQ49" s="43" t="str">
        <f t="shared" si="44"/>
        <v>1</v>
      </c>
      <c r="BR49" s="54" t="str">
        <f t="shared" si="45"/>
        <v>11.13</v>
      </c>
      <c r="BS49" s="55">
        <f t="shared" si="46"/>
        <v>11.125</v>
      </c>
      <c r="BT49" s="34">
        <f t="shared" si="47"/>
        <v>30</v>
      </c>
      <c r="BU49" s="56" t="str">
        <f t="shared" si="48"/>
        <v>10.40</v>
      </c>
      <c r="BV49" s="57">
        <f t="shared" si="49"/>
        <v>10.3984375</v>
      </c>
      <c r="BW49" s="58" t="s">
        <v>692</v>
      </c>
      <c r="BX49" s="66">
        <v>2</v>
      </c>
    </row>
    <row r="50" spans="1:76" ht="15.75">
      <c r="A50" s="34">
        <v>43</v>
      </c>
      <c r="B50" s="67" t="s">
        <v>257</v>
      </c>
      <c r="C50" s="67" t="s">
        <v>258</v>
      </c>
      <c r="D50" s="68" t="s">
        <v>259</v>
      </c>
      <c r="E50" s="38" t="s">
        <v>260</v>
      </c>
      <c r="F50" s="34" t="s">
        <v>94</v>
      </c>
      <c r="G50" s="39" t="str">
        <f t="shared" si="0"/>
        <v>8.55</v>
      </c>
      <c r="H50" s="40">
        <f t="shared" si="1"/>
        <v>8.5500000000000007</v>
      </c>
      <c r="I50" s="41">
        <f t="shared" si="2"/>
        <v>10</v>
      </c>
      <c r="J50" s="42">
        <v>6.75</v>
      </c>
      <c r="K50" s="43" t="str">
        <f t="shared" si="3"/>
        <v>0</v>
      </c>
      <c r="L50" s="44">
        <v>10.25</v>
      </c>
      <c r="M50" s="43" t="str">
        <f t="shared" si="4"/>
        <v>5</v>
      </c>
      <c r="N50" s="44">
        <v>6.5</v>
      </c>
      <c r="O50" s="43" t="str">
        <f t="shared" si="5"/>
        <v>0</v>
      </c>
      <c r="P50" s="44">
        <v>10.75</v>
      </c>
      <c r="Q50" s="43" t="str">
        <f t="shared" si="6"/>
        <v>5</v>
      </c>
      <c r="R50" s="45" t="str">
        <f t="shared" si="7"/>
        <v>11.17</v>
      </c>
      <c r="S50" s="40">
        <f t="shared" si="8"/>
        <v>11.166666666666666</v>
      </c>
      <c r="T50" s="43" t="str">
        <f t="shared" si="9"/>
        <v>6</v>
      </c>
      <c r="U50" s="42">
        <v>11.5</v>
      </c>
      <c r="V50" s="43" t="str">
        <f t="shared" si="10"/>
        <v>3</v>
      </c>
      <c r="W50" s="44">
        <v>10.5</v>
      </c>
      <c r="X50" s="43" t="str">
        <f t="shared" si="11"/>
        <v>3</v>
      </c>
      <c r="Y50" s="45" t="str">
        <f t="shared" si="12"/>
        <v>12.50</v>
      </c>
      <c r="Z50" s="40">
        <f t="shared" si="13"/>
        <v>12.5</v>
      </c>
      <c r="AA50" s="41" t="str">
        <f t="shared" si="14"/>
        <v>2</v>
      </c>
      <c r="AB50" s="42">
        <v>12.5</v>
      </c>
      <c r="AC50" s="43" t="str">
        <f t="shared" si="15"/>
        <v>2</v>
      </c>
      <c r="AD50" s="46" t="str">
        <f t="shared" si="16"/>
        <v>10.50</v>
      </c>
      <c r="AE50" s="46">
        <f t="shared" si="17"/>
        <v>10.5</v>
      </c>
      <c r="AF50" s="43" t="str">
        <f t="shared" si="18"/>
        <v>2</v>
      </c>
      <c r="AG50" s="42">
        <v>10</v>
      </c>
      <c r="AH50" s="43" t="str">
        <f t="shared" si="19"/>
        <v>1</v>
      </c>
      <c r="AI50" s="47">
        <v>11</v>
      </c>
      <c r="AJ50" s="43" t="str">
        <f t="shared" si="20"/>
        <v>1</v>
      </c>
      <c r="AK50" s="48" t="str">
        <f t="shared" si="21"/>
        <v>9.53</v>
      </c>
      <c r="AL50" s="49">
        <f t="shared" si="22"/>
        <v>9.53125</v>
      </c>
      <c r="AM50" s="34">
        <f t="shared" si="23"/>
        <v>20</v>
      </c>
      <c r="AN50" s="50" t="str">
        <f t="shared" si="24"/>
        <v>9.30</v>
      </c>
      <c r="AO50" s="51">
        <f t="shared" si="25"/>
        <v>9.3000000000000007</v>
      </c>
      <c r="AP50" s="41">
        <f t="shared" si="26"/>
        <v>10</v>
      </c>
      <c r="AQ50" s="42">
        <v>8</v>
      </c>
      <c r="AR50" s="43" t="str">
        <f t="shared" si="27"/>
        <v>0</v>
      </c>
      <c r="AS50" s="44">
        <v>10</v>
      </c>
      <c r="AT50" s="43" t="str">
        <f t="shared" si="28"/>
        <v>5</v>
      </c>
      <c r="AU50" s="44">
        <v>8.5</v>
      </c>
      <c r="AV50" s="43" t="str">
        <f t="shared" si="29"/>
        <v>0</v>
      </c>
      <c r="AW50" s="44">
        <v>11</v>
      </c>
      <c r="AX50" s="43" t="str">
        <f t="shared" si="30"/>
        <v>5</v>
      </c>
      <c r="AY50" s="52" t="str">
        <f t="shared" si="31"/>
        <v>14.33</v>
      </c>
      <c r="AZ50" s="51">
        <f t="shared" si="32"/>
        <v>14.333333333333334</v>
      </c>
      <c r="BA50" s="41" t="str">
        <f t="shared" si="33"/>
        <v>6</v>
      </c>
      <c r="BB50" s="42">
        <v>14</v>
      </c>
      <c r="BC50" s="43" t="str">
        <f t="shared" si="34"/>
        <v>3</v>
      </c>
      <c r="BD50" s="47">
        <v>15</v>
      </c>
      <c r="BE50" s="43" t="str">
        <f t="shared" si="35"/>
        <v>3</v>
      </c>
      <c r="BF50" s="52" t="str">
        <f t="shared" si="36"/>
        <v>10.00</v>
      </c>
      <c r="BG50" s="51">
        <f t="shared" si="37"/>
        <v>10</v>
      </c>
      <c r="BH50" s="41" t="str">
        <f t="shared" si="38"/>
        <v>2</v>
      </c>
      <c r="BI50" s="42">
        <v>10</v>
      </c>
      <c r="BJ50" s="43" t="str">
        <f t="shared" si="39"/>
        <v>2</v>
      </c>
      <c r="BK50" s="52" t="str">
        <f t="shared" si="40"/>
        <v>7.75</v>
      </c>
      <c r="BL50" s="53">
        <f t="shared" si="41"/>
        <v>7.75</v>
      </c>
      <c r="BM50" s="43">
        <f t="shared" si="42"/>
        <v>1</v>
      </c>
      <c r="BN50" s="42">
        <v>5.5</v>
      </c>
      <c r="BO50" s="43" t="str">
        <f t="shared" si="43"/>
        <v>0</v>
      </c>
      <c r="BP50" s="47">
        <v>10</v>
      </c>
      <c r="BQ50" s="43" t="str">
        <f t="shared" si="44"/>
        <v>1</v>
      </c>
      <c r="BR50" s="54" t="str">
        <f t="shared" si="45"/>
        <v>10.09</v>
      </c>
      <c r="BS50" s="55">
        <f t="shared" si="46"/>
        <v>10.09375</v>
      </c>
      <c r="BT50" s="34">
        <f t="shared" si="47"/>
        <v>30</v>
      </c>
      <c r="BU50" s="56" t="str">
        <f t="shared" si="48"/>
        <v>9.81</v>
      </c>
      <c r="BV50" s="57">
        <f t="shared" si="49"/>
        <v>9.8125</v>
      </c>
      <c r="BW50" s="58" t="s">
        <v>692</v>
      </c>
      <c r="BX50" s="69"/>
    </row>
    <row r="51" spans="1:76" ht="15.75">
      <c r="A51" s="34">
        <v>44</v>
      </c>
      <c r="B51" s="36" t="s">
        <v>261</v>
      </c>
      <c r="C51" s="36" t="s">
        <v>262</v>
      </c>
      <c r="D51" s="37" t="s">
        <v>263</v>
      </c>
      <c r="E51" s="38" t="s">
        <v>264</v>
      </c>
      <c r="F51" s="34" t="s">
        <v>108</v>
      </c>
      <c r="G51" s="39" t="str">
        <f t="shared" si="0"/>
        <v>11.13</v>
      </c>
      <c r="H51" s="40">
        <f t="shared" si="1"/>
        <v>11.125</v>
      </c>
      <c r="I51" s="41" t="str">
        <f t="shared" si="2"/>
        <v>20</v>
      </c>
      <c r="J51" s="42">
        <v>6.5</v>
      </c>
      <c r="K51" s="43" t="str">
        <f t="shared" si="3"/>
        <v>0</v>
      </c>
      <c r="L51" s="44">
        <v>11.25</v>
      </c>
      <c r="M51" s="43" t="str">
        <f t="shared" si="4"/>
        <v>5</v>
      </c>
      <c r="N51" s="44">
        <v>17.5</v>
      </c>
      <c r="O51" s="43" t="str">
        <f t="shared" si="5"/>
        <v>5</v>
      </c>
      <c r="P51" s="61">
        <v>11.5</v>
      </c>
      <c r="Q51" s="43" t="str">
        <f t="shared" si="6"/>
        <v>5</v>
      </c>
      <c r="R51" s="45" t="str">
        <f t="shared" si="7"/>
        <v>8.83</v>
      </c>
      <c r="S51" s="40">
        <f t="shared" si="8"/>
        <v>8.8333333333333339</v>
      </c>
      <c r="T51" s="43">
        <f t="shared" si="9"/>
        <v>0</v>
      </c>
      <c r="U51" s="72">
        <v>8.5</v>
      </c>
      <c r="V51" s="43" t="str">
        <f t="shared" si="10"/>
        <v>0</v>
      </c>
      <c r="W51" s="62">
        <v>9.5</v>
      </c>
      <c r="X51" s="43" t="str">
        <f t="shared" si="11"/>
        <v>0</v>
      </c>
      <c r="Y51" s="45" t="str">
        <f t="shared" si="12"/>
        <v>10.50</v>
      </c>
      <c r="Z51" s="40">
        <f t="shared" si="13"/>
        <v>10.5</v>
      </c>
      <c r="AA51" s="41" t="str">
        <f t="shared" si="14"/>
        <v>2</v>
      </c>
      <c r="AB51" s="72">
        <v>10.5</v>
      </c>
      <c r="AC51" s="43" t="str">
        <f t="shared" si="15"/>
        <v>2</v>
      </c>
      <c r="AD51" s="46" t="str">
        <f t="shared" si="16"/>
        <v>10.00</v>
      </c>
      <c r="AE51" s="46">
        <f t="shared" si="17"/>
        <v>10</v>
      </c>
      <c r="AF51" s="43" t="str">
        <f t="shared" si="18"/>
        <v>2</v>
      </c>
      <c r="AG51" s="60">
        <v>8</v>
      </c>
      <c r="AH51" s="43" t="str">
        <f t="shared" si="19"/>
        <v>0</v>
      </c>
      <c r="AI51" s="63">
        <v>12</v>
      </c>
      <c r="AJ51" s="43" t="str">
        <f t="shared" si="20"/>
        <v>1</v>
      </c>
      <c r="AK51" s="48" t="str">
        <f t="shared" si="21"/>
        <v>10.52</v>
      </c>
      <c r="AL51" s="49">
        <f t="shared" si="22"/>
        <v>10.515625</v>
      </c>
      <c r="AM51" s="34">
        <f t="shared" si="23"/>
        <v>30</v>
      </c>
      <c r="AN51" s="50" t="str">
        <f t="shared" si="24"/>
        <v>9.78</v>
      </c>
      <c r="AO51" s="51">
        <f t="shared" si="25"/>
        <v>9.7750000000000004</v>
      </c>
      <c r="AP51" s="41">
        <f t="shared" si="26"/>
        <v>10</v>
      </c>
      <c r="AQ51" s="42">
        <v>8.5</v>
      </c>
      <c r="AR51" s="43" t="str">
        <f t="shared" si="27"/>
        <v>0</v>
      </c>
      <c r="AS51" s="44">
        <v>10</v>
      </c>
      <c r="AT51" s="43" t="str">
        <f t="shared" si="28"/>
        <v>5</v>
      </c>
      <c r="AU51" s="44">
        <v>9.75</v>
      </c>
      <c r="AV51" s="43" t="str">
        <f t="shared" si="29"/>
        <v>0</v>
      </c>
      <c r="AW51" s="44">
        <v>11.375</v>
      </c>
      <c r="AX51" s="43" t="str">
        <f t="shared" si="30"/>
        <v>5</v>
      </c>
      <c r="AY51" s="52" t="str">
        <f t="shared" si="31"/>
        <v>15.50</v>
      </c>
      <c r="AZ51" s="51">
        <f t="shared" si="32"/>
        <v>15.5</v>
      </c>
      <c r="BA51" s="41" t="str">
        <f t="shared" si="33"/>
        <v>6</v>
      </c>
      <c r="BB51" s="42">
        <v>16</v>
      </c>
      <c r="BC51" s="43" t="str">
        <f t="shared" si="34"/>
        <v>3</v>
      </c>
      <c r="BD51" s="47">
        <v>14.5</v>
      </c>
      <c r="BE51" s="43" t="str">
        <f t="shared" si="35"/>
        <v>3</v>
      </c>
      <c r="BF51" s="52" t="str">
        <f t="shared" si="36"/>
        <v>11.00</v>
      </c>
      <c r="BG51" s="51">
        <f t="shared" si="37"/>
        <v>11</v>
      </c>
      <c r="BH51" s="41" t="str">
        <f t="shared" si="38"/>
        <v>2</v>
      </c>
      <c r="BI51" s="42">
        <v>11</v>
      </c>
      <c r="BJ51" s="43" t="str">
        <f t="shared" si="39"/>
        <v>2</v>
      </c>
      <c r="BK51" s="52" t="str">
        <f t="shared" si="40"/>
        <v>10.75</v>
      </c>
      <c r="BL51" s="53">
        <f t="shared" si="41"/>
        <v>10.75</v>
      </c>
      <c r="BM51" s="43" t="str">
        <f t="shared" si="42"/>
        <v>2</v>
      </c>
      <c r="BN51" s="42">
        <v>10.5</v>
      </c>
      <c r="BO51" s="43" t="str">
        <f t="shared" si="43"/>
        <v>1</v>
      </c>
      <c r="BP51" s="47">
        <v>11</v>
      </c>
      <c r="BQ51" s="43" t="str">
        <f t="shared" si="44"/>
        <v>1</v>
      </c>
      <c r="BR51" s="54" t="str">
        <f t="shared" si="45"/>
        <v>11.05</v>
      </c>
      <c r="BS51" s="55">
        <f t="shared" si="46"/>
        <v>11.046875</v>
      </c>
      <c r="BT51" s="34">
        <f t="shared" si="47"/>
        <v>30</v>
      </c>
      <c r="BU51" s="56" t="str">
        <f t="shared" si="48"/>
        <v>10.78</v>
      </c>
      <c r="BV51" s="57">
        <f t="shared" si="49"/>
        <v>10.78125</v>
      </c>
      <c r="BW51" s="58" t="s">
        <v>692</v>
      </c>
      <c r="BX51" s="73">
        <v>2</v>
      </c>
    </row>
    <row r="52" spans="1:76" ht="15.75">
      <c r="A52" s="34">
        <v>45</v>
      </c>
      <c r="B52" s="70" t="s">
        <v>265</v>
      </c>
      <c r="C52" s="70" t="s">
        <v>266</v>
      </c>
      <c r="D52" s="71" t="s">
        <v>119</v>
      </c>
      <c r="E52" s="38" t="s">
        <v>267</v>
      </c>
      <c r="F52" s="34" t="s">
        <v>203</v>
      </c>
      <c r="G52" s="39" t="str">
        <f t="shared" si="0"/>
        <v>9.93</v>
      </c>
      <c r="H52" s="40">
        <f t="shared" si="1"/>
        <v>9.9250000000000007</v>
      </c>
      <c r="I52" s="41">
        <f t="shared" si="2"/>
        <v>10</v>
      </c>
      <c r="J52" s="42">
        <v>8.5</v>
      </c>
      <c r="K52" s="43" t="str">
        <f t="shared" si="3"/>
        <v>0</v>
      </c>
      <c r="L52" s="44">
        <v>8.75</v>
      </c>
      <c r="M52" s="43" t="str">
        <f t="shared" si="4"/>
        <v>0</v>
      </c>
      <c r="N52" s="44">
        <v>12.5</v>
      </c>
      <c r="O52" s="43" t="str">
        <f t="shared" si="5"/>
        <v>5</v>
      </c>
      <c r="P52" s="44">
        <v>11.25</v>
      </c>
      <c r="Q52" s="43" t="str">
        <f t="shared" si="6"/>
        <v>5</v>
      </c>
      <c r="R52" s="45" t="str">
        <f t="shared" si="7"/>
        <v>9.42</v>
      </c>
      <c r="S52" s="40">
        <f t="shared" si="8"/>
        <v>9.4166666666666661</v>
      </c>
      <c r="T52" s="43">
        <f t="shared" si="9"/>
        <v>3</v>
      </c>
      <c r="U52" s="42">
        <v>9</v>
      </c>
      <c r="V52" s="43" t="str">
        <f t="shared" si="10"/>
        <v>0</v>
      </c>
      <c r="W52" s="44">
        <v>10.25</v>
      </c>
      <c r="X52" s="43" t="str">
        <f t="shared" si="11"/>
        <v>3</v>
      </c>
      <c r="Y52" s="45" t="str">
        <f t="shared" si="12"/>
        <v>12.00</v>
      </c>
      <c r="Z52" s="40">
        <f t="shared" si="13"/>
        <v>12</v>
      </c>
      <c r="AA52" s="41" t="str">
        <f t="shared" si="14"/>
        <v>2</v>
      </c>
      <c r="AB52" s="42">
        <v>12</v>
      </c>
      <c r="AC52" s="43" t="str">
        <f t="shared" si="15"/>
        <v>2</v>
      </c>
      <c r="AD52" s="46" t="str">
        <f t="shared" si="16"/>
        <v>10.50</v>
      </c>
      <c r="AE52" s="46">
        <f t="shared" si="17"/>
        <v>10.5</v>
      </c>
      <c r="AF52" s="43" t="str">
        <f t="shared" si="18"/>
        <v>2</v>
      </c>
      <c r="AG52" s="42">
        <v>11</v>
      </c>
      <c r="AH52" s="43" t="str">
        <f t="shared" si="19"/>
        <v>1</v>
      </c>
      <c r="AI52" s="47">
        <v>10</v>
      </c>
      <c r="AJ52" s="43" t="str">
        <f t="shared" si="20"/>
        <v>1</v>
      </c>
      <c r="AK52" s="48" t="str">
        <f t="shared" si="21"/>
        <v>10.03</v>
      </c>
      <c r="AL52" s="49">
        <f t="shared" si="22"/>
        <v>10.03125</v>
      </c>
      <c r="AM52" s="34">
        <f t="shared" si="23"/>
        <v>30</v>
      </c>
      <c r="AN52" s="50" t="str">
        <f t="shared" si="24"/>
        <v>9.15</v>
      </c>
      <c r="AO52" s="51">
        <f t="shared" si="25"/>
        <v>9.15</v>
      </c>
      <c r="AP52" s="41">
        <f t="shared" si="26"/>
        <v>0</v>
      </c>
      <c r="AQ52" s="42">
        <v>9</v>
      </c>
      <c r="AR52" s="43" t="str">
        <f t="shared" si="27"/>
        <v>0</v>
      </c>
      <c r="AS52" s="44">
        <v>9.5</v>
      </c>
      <c r="AT52" s="43" t="str">
        <f t="shared" si="28"/>
        <v>0</v>
      </c>
      <c r="AU52" s="44">
        <v>9.5</v>
      </c>
      <c r="AV52" s="43" t="str">
        <f t="shared" si="29"/>
        <v>0</v>
      </c>
      <c r="AW52" s="44">
        <v>8.5</v>
      </c>
      <c r="AX52" s="43" t="str">
        <f t="shared" si="30"/>
        <v>0</v>
      </c>
      <c r="AY52" s="52" t="str">
        <f t="shared" si="31"/>
        <v>14.67</v>
      </c>
      <c r="AZ52" s="51">
        <f t="shared" si="32"/>
        <v>14.666666666666666</v>
      </c>
      <c r="BA52" s="41" t="str">
        <f t="shared" si="33"/>
        <v>6</v>
      </c>
      <c r="BB52" s="42">
        <v>14</v>
      </c>
      <c r="BC52" s="43" t="str">
        <f t="shared" si="34"/>
        <v>3</v>
      </c>
      <c r="BD52" s="47">
        <v>16</v>
      </c>
      <c r="BE52" s="43" t="str">
        <f t="shared" si="35"/>
        <v>3</v>
      </c>
      <c r="BF52" s="52" t="str">
        <f t="shared" si="36"/>
        <v>10.00</v>
      </c>
      <c r="BG52" s="51">
        <f t="shared" si="37"/>
        <v>10</v>
      </c>
      <c r="BH52" s="41" t="str">
        <f t="shared" si="38"/>
        <v>2</v>
      </c>
      <c r="BI52" s="42">
        <v>10</v>
      </c>
      <c r="BJ52" s="43" t="str">
        <f t="shared" si="39"/>
        <v>2</v>
      </c>
      <c r="BK52" s="52" t="str">
        <f t="shared" si="40"/>
        <v>8.50</v>
      </c>
      <c r="BL52" s="53">
        <f t="shared" si="41"/>
        <v>8.5</v>
      </c>
      <c r="BM52" s="43">
        <f t="shared" si="42"/>
        <v>1</v>
      </c>
      <c r="BN52" s="42">
        <v>4</v>
      </c>
      <c r="BO52" s="43" t="str">
        <f t="shared" si="43"/>
        <v>0</v>
      </c>
      <c r="BP52" s="47">
        <v>13</v>
      </c>
      <c r="BQ52" s="43" t="str">
        <f t="shared" si="44"/>
        <v>1</v>
      </c>
      <c r="BR52" s="54" t="str">
        <f t="shared" si="45"/>
        <v>10.16</v>
      </c>
      <c r="BS52" s="55">
        <f t="shared" si="46"/>
        <v>10.15625</v>
      </c>
      <c r="BT52" s="34">
        <f t="shared" si="47"/>
        <v>30</v>
      </c>
      <c r="BU52" s="56" t="str">
        <f t="shared" si="48"/>
        <v>10.09</v>
      </c>
      <c r="BV52" s="57">
        <f t="shared" si="49"/>
        <v>10.09375</v>
      </c>
      <c r="BW52" s="58" t="s">
        <v>692</v>
      </c>
      <c r="BX52" s="66">
        <v>2</v>
      </c>
    </row>
    <row r="53" spans="1:76" ht="15.75">
      <c r="A53" s="34">
        <v>46</v>
      </c>
      <c r="B53" s="36" t="s">
        <v>268</v>
      </c>
      <c r="C53" s="36" t="s">
        <v>269</v>
      </c>
      <c r="D53" s="37" t="s">
        <v>270</v>
      </c>
      <c r="E53" s="38" t="s">
        <v>271</v>
      </c>
      <c r="F53" s="34" t="s">
        <v>173</v>
      </c>
      <c r="G53" s="39" t="str">
        <f t="shared" si="0"/>
        <v>10.18</v>
      </c>
      <c r="H53" s="40">
        <f t="shared" si="1"/>
        <v>10.175000000000001</v>
      </c>
      <c r="I53" s="41" t="str">
        <f t="shared" si="2"/>
        <v>20</v>
      </c>
      <c r="J53" s="42">
        <v>8</v>
      </c>
      <c r="K53" s="43" t="str">
        <f t="shared" si="3"/>
        <v>0</v>
      </c>
      <c r="L53" s="44">
        <v>8.25</v>
      </c>
      <c r="M53" s="43" t="str">
        <f t="shared" si="4"/>
        <v>0</v>
      </c>
      <c r="N53" s="44">
        <v>15</v>
      </c>
      <c r="O53" s="43" t="str">
        <f t="shared" si="5"/>
        <v>5</v>
      </c>
      <c r="P53" s="44">
        <v>11.5</v>
      </c>
      <c r="Q53" s="43" t="str">
        <f t="shared" si="6"/>
        <v>5</v>
      </c>
      <c r="R53" s="45" t="str">
        <f t="shared" si="7"/>
        <v>11.58</v>
      </c>
      <c r="S53" s="40">
        <f t="shared" si="8"/>
        <v>11.583333333333334</v>
      </c>
      <c r="T53" s="43" t="str">
        <f t="shared" si="9"/>
        <v>6</v>
      </c>
      <c r="U53" s="42">
        <v>12.375</v>
      </c>
      <c r="V53" s="43" t="str">
        <f t="shared" si="10"/>
        <v>3</v>
      </c>
      <c r="W53" s="44">
        <v>10</v>
      </c>
      <c r="X53" s="43" t="str">
        <f t="shared" si="11"/>
        <v>3</v>
      </c>
      <c r="Y53" s="45" t="str">
        <f t="shared" si="12"/>
        <v>5.50</v>
      </c>
      <c r="Z53" s="40">
        <f t="shared" si="13"/>
        <v>5.5</v>
      </c>
      <c r="AA53" s="41">
        <f t="shared" si="14"/>
        <v>0</v>
      </c>
      <c r="AB53" s="42">
        <v>5.5</v>
      </c>
      <c r="AC53" s="43" t="str">
        <f t="shared" si="15"/>
        <v>0</v>
      </c>
      <c r="AD53" s="46" t="str">
        <f t="shared" si="16"/>
        <v>8.75</v>
      </c>
      <c r="AE53" s="46">
        <f t="shared" si="17"/>
        <v>8.75</v>
      </c>
      <c r="AF53" s="43">
        <f t="shared" si="18"/>
        <v>0</v>
      </c>
      <c r="AG53" s="42">
        <v>9</v>
      </c>
      <c r="AH53" s="43" t="str">
        <f t="shared" si="19"/>
        <v>0</v>
      </c>
      <c r="AI53" s="47">
        <v>8.5</v>
      </c>
      <c r="AJ53" s="43" t="str">
        <f t="shared" si="20"/>
        <v>0</v>
      </c>
      <c r="AK53" s="48" t="str">
        <f t="shared" si="21"/>
        <v>9.97</v>
      </c>
      <c r="AL53" s="49">
        <f t="shared" si="22"/>
        <v>9.96875</v>
      </c>
      <c r="AM53" s="34">
        <f t="shared" si="23"/>
        <v>26</v>
      </c>
      <c r="AN53" s="50" t="str">
        <f t="shared" si="24"/>
        <v>10.85</v>
      </c>
      <c r="AO53" s="51">
        <f t="shared" si="25"/>
        <v>10.85</v>
      </c>
      <c r="AP53" s="41" t="str">
        <f t="shared" si="26"/>
        <v>20</v>
      </c>
      <c r="AQ53" s="42">
        <v>9</v>
      </c>
      <c r="AR53" s="43" t="str">
        <f t="shared" si="27"/>
        <v>0</v>
      </c>
      <c r="AS53" s="44">
        <v>11</v>
      </c>
      <c r="AT53" s="43" t="str">
        <f t="shared" si="28"/>
        <v>5</v>
      </c>
      <c r="AU53" s="44">
        <v>10.5</v>
      </c>
      <c r="AV53" s="43" t="str">
        <f t="shared" si="29"/>
        <v>5</v>
      </c>
      <c r="AW53" s="44">
        <v>13.75</v>
      </c>
      <c r="AX53" s="43" t="str">
        <f t="shared" si="30"/>
        <v>5</v>
      </c>
      <c r="AY53" s="52" t="str">
        <f t="shared" si="31"/>
        <v>15.00</v>
      </c>
      <c r="AZ53" s="51">
        <f t="shared" si="32"/>
        <v>15</v>
      </c>
      <c r="BA53" s="41" t="str">
        <f t="shared" si="33"/>
        <v>6</v>
      </c>
      <c r="BB53" s="42">
        <v>14.5</v>
      </c>
      <c r="BC53" s="43" t="str">
        <f t="shared" si="34"/>
        <v>3</v>
      </c>
      <c r="BD53" s="47">
        <v>16</v>
      </c>
      <c r="BE53" s="43" t="str">
        <f t="shared" si="35"/>
        <v>3</v>
      </c>
      <c r="BF53" s="52" t="str">
        <f t="shared" si="36"/>
        <v>10.00</v>
      </c>
      <c r="BG53" s="51">
        <f t="shared" si="37"/>
        <v>10</v>
      </c>
      <c r="BH53" s="41" t="str">
        <f t="shared" si="38"/>
        <v>2</v>
      </c>
      <c r="BI53" s="42">
        <v>10</v>
      </c>
      <c r="BJ53" s="43" t="str">
        <f t="shared" si="39"/>
        <v>2</v>
      </c>
      <c r="BK53" s="52" t="str">
        <f t="shared" si="40"/>
        <v>6.00</v>
      </c>
      <c r="BL53" s="53">
        <f t="shared" si="41"/>
        <v>6</v>
      </c>
      <c r="BM53" s="43">
        <f t="shared" si="42"/>
        <v>0</v>
      </c>
      <c r="BN53" s="42">
        <v>3</v>
      </c>
      <c r="BO53" s="43" t="str">
        <f t="shared" si="43"/>
        <v>0</v>
      </c>
      <c r="BP53" s="47">
        <v>9</v>
      </c>
      <c r="BQ53" s="43" t="str">
        <f t="shared" si="44"/>
        <v>0</v>
      </c>
      <c r="BR53" s="54" t="str">
        <f t="shared" si="45"/>
        <v>10.97</v>
      </c>
      <c r="BS53" s="55">
        <f t="shared" si="46"/>
        <v>10.96875</v>
      </c>
      <c r="BT53" s="34">
        <f t="shared" si="47"/>
        <v>30</v>
      </c>
      <c r="BU53" s="56" t="str">
        <f t="shared" si="48"/>
        <v>10.47</v>
      </c>
      <c r="BV53" s="57">
        <f t="shared" si="49"/>
        <v>10.46875</v>
      </c>
      <c r="BW53" s="58" t="s">
        <v>692</v>
      </c>
      <c r="BX53" s="66">
        <v>1</v>
      </c>
    </row>
    <row r="54" spans="1:76" ht="15.75">
      <c r="A54" s="34">
        <v>47</v>
      </c>
      <c r="B54" s="36" t="s">
        <v>272</v>
      </c>
      <c r="C54" s="36" t="s">
        <v>273</v>
      </c>
      <c r="D54" s="37" t="s">
        <v>274</v>
      </c>
      <c r="E54" s="38" t="s">
        <v>275</v>
      </c>
      <c r="F54" s="34" t="s">
        <v>79</v>
      </c>
      <c r="G54" s="39" t="str">
        <f t="shared" si="0"/>
        <v>9.78</v>
      </c>
      <c r="H54" s="40">
        <f t="shared" si="1"/>
        <v>9.7750000000000004</v>
      </c>
      <c r="I54" s="41">
        <f t="shared" si="2"/>
        <v>10</v>
      </c>
      <c r="J54" s="42">
        <v>9</v>
      </c>
      <c r="K54" s="43" t="str">
        <f t="shared" si="3"/>
        <v>0</v>
      </c>
      <c r="L54" s="44">
        <v>7.25</v>
      </c>
      <c r="M54" s="43" t="str">
        <f t="shared" si="4"/>
        <v>0</v>
      </c>
      <c r="N54" s="44">
        <v>13</v>
      </c>
      <c r="O54" s="43" t="str">
        <f t="shared" si="5"/>
        <v>5</v>
      </c>
      <c r="P54" s="44">
        <v>11.5</v>
      </c>
      <c r="Q54" s="43" t="str">
        <f t="shared" si="6"/>
        <v>5</v>
      </c>
      <c r="R54" s="45" t="str">
        <f t="shared" si="7"/>
        <v>9.83</v>
      </c>
      <c r="S54" s="40">
        <f t="shared" si="8"/>
        <v>9.8333333333333339</v>
      </c>
      <c r="T54" s="43">
        <f t="shared" si="9"/>
        <v>3</v>
      </c>
      <c r="U54" s="42">
        <v>10.125</v>
      </c>
      <c r="V54" s="43" t="str">
        <f t="shared" si="10"/>
        <v>3</v>
      </c>
      <c r="W54" s="44">
        <v>9.25</v>
      </c>
      <c r="X54" s="43" t="str">
        <f t="shared" si="11"/>
        <v>0</v>
      </c>
      <c r="Y54" s="45" t="str">
        <f t="shared" si="12"/>
        <v>10.00</v>
      </c>
      <c r="Z54" s="40">
        <f t="shared" si="13"/>
        <v>10</v>
      </c>
      <c r="AA54" s="41" t="str">
        <f t="shared" si="14"/>
        <v>2</v>
      </c>
      <c r="AB54" s="42">
        <v>10</v>
      </c>
      <c r="AC54" s="43" t="str">
        <f t="shared" si="15"/>
        <v>2</v>
      </c>
      <c r="AD54" s="46" t="str">
        <f t="shared" si="16"/>
        <v>7.00</v>
      </c>
      <c r="AE54" s="46">
        <f t="shared" si="17"/>
        <v>7</v>
      </c>
      <c r="AF54" s="43">
        <f t="shared" si="18"/>
        <v>1</v>
      </c>
      <c r="AG54" s="42">
        <v>4</v>
      </c>
      <c r="AH54" s="43" t="str">
        <f t="shared" si="19"/>
        <v>0</v>
      </c>
      <c r="AI54" s="47">
        <v>10</v>
      </c>
      <c r="AJ54" s="43" t="str">
        <f t="shared" si="20"/>
        <v>1</v>
      </c>
      <c r="AK54" s="48" t="str">
        <f t="shared" si="21"/>
        <v>9.45</v>
      </c>
      <c r="AL54" s="49">
        <f t="shared" si="22"/>
        <v>9.453125</v>
      </c>
      <c r="AM54" s="34">
        <f t="shared" si="23"/>
        <v>16</v>
      </c>
      <c r="AN54" s="50" t="str">
        <f t="shared" si="24"/>
        <v>9.93</v>
      </c>
      <c r="AO54" s="51">
        <f t="shared" si="25"/>
        <v>9.9250000000000007</v>
      </c>
      <c r="AP54" s="41">
        <f t="shared" si="26"/>
        <v>10</v>
      </c>
      <c r="AQ54" s="42">
        <v>9</v>
      </c>
      <c r="AR54" s="43" t="str">
        <f t="shared" si="27"/>
        <v>0</v>
      </c>
      <c r="AS54" s="44">
        <v>8.75</v>
      </c>
      <c r="AT54" s="43" t="str">
        <f t="shared" si="28"/>
        <v>0</v>
      </c>
      <c r="AU54" s="44">
        <v>11.5</v>
      </c>
      <c r="AV54" s="43" t="str">
        <f t="shared" si="29"/>
        <v>5</v>
      </c>
      <c r="AW54" s="44">
        <v>11.5</v>
      </c>
      <c r="AX54" s="43" t="str">
        <f t="shared" si="30"/>
        <v>5</v>
      </c>
      <c r="AY54" s="52" t="str">
        <f t="shared" si="31"/>
        <v>14.67</v>
      </c>
      <c r="AZ54" s="51">
        <f t="shared" si="32"/>
        <v>14.666666666666666</v>
      </c>
      <c r="BA54" s="41" t="str">
        <f t="shared" si="33"/>
        <v>6</v>
      </c>
      <c r="BB54" s="42">
        <v>14</v>
      </c>
      <c r="BC54" s="43" t="str">
        <f t="shared" si="34"/>
        <v>3</v>
      </c>
      <c r="BD54" s="47">
        <v>16</v>
      </c>
      <c r="BE54" s="43" t="str">
        <f t="shared" si="35"/>
        <v>3</v>
      </c>
      <c r="BF54" s="52" t="str">
        <f t="shared" si="36"/>
        <v>10.00</v>
      </c>
      <c r="BG54" s="51">
        <f t="shared" si="37"/>
        <v>10</v>
      </c>
      <c r="BH54" s="41" t="str">
        <f t="shared" si="38"/>
        <v>2</v>
      </c>
      <c r="BI54" s="42">
        <v>10</v>
      </c>
      <c r="BJ54" s="43" t="str">
        <f t="shared" si="39"/>
        <v>2</v>
      </c>
      <c r="BK54" s="52" t="str">
        <f t="shared" si="40"/>
        <v>10.50</v>
      </c>
      <c r="BL54" s="53">
        <f t="shared" si="41"/>
        <v>10.5</v>
      </c>
      <c r="BM54" s="43" t="str">
        <f t="shared" si="42"/>
        <v>2</v>
      </c>
      <c r="BN54" s="42">
        <v>8</v>
      </c>
      <c r="BO54" s="43" t="str">
        <f t="shared" si="43"/>
        <v>0</v>
      </c>
      <c r="BP54" s="47">
        <v>13</v>
      </c>
      <c r="BQ54" s="43" t="str">
        <f t="shared" si="44"/>
        <v>1</v>
      </c>
      <c r="BR54" s="54" t="str">
        <f t="shared" si="45"/>
        <v>10.89</v>
      </c>
      <c r="BS54" s="55">
        <f t="shared" si="46"/>
        <v>10.890625</v>
      </c>
      <c r="BT54" s="34">
        <f t="shared" si="47"/>
        <v>30</v>
      </c>
      <c r="BU54" s="56" t="str">
        <f t="shared" si="48"/>
        <v>10.17</v>
      </c>
      <c r="BV54" s="57">
        <f t="shared" si="49"/>
        <v>10.171875</v>
      </c>
      <c r="BW54" s="58" t="s">
        <v>692</v>
      </c>
      <c r="BX54" s="66">
        <v>1</v>
      </c>
    </row>
    <row r="55" spans="1:76" ht="15.75">
      <c r="A55" s="34">
        <v>48</v>
      </c>
      <c r="B55" s="67" t="s">
        <v>276</v>
      </c>
      <c r="C55" s="67" t="s">
        <v>277</v>
      </c>
      <c r="D55" s="68" t="s">
        <v>278</v>
      </c>
      <c r="E55" s="38" t="s">
        <v>279</v>
      </c>
      <c r="F55" s="34" t="s">
        <v>203</v>
      </c>
      <c r="G55" s="39" t="str">
        <f t="shared" si="0"/>
        <v>9.68</v>
      </c>
      <c r="H55" s="40">
        <f t="shared" si="1"/>
        <v>9.6750000000000007</v>
      </c>
      <c r="I55" s="41">
        <f t="shared" si="2"/>
        <v>10</v>
      </c>
      <c r="J55" s="42">
        <v>6.75</v>
      </c>
      <c r="K55" s="43" t="str">
        <f t="shared" si="3"/>
        <v>0</v>
      </c>
      <c r="L55" s="44">
        <v>9</v>
      </c>
      <c r="M55" s="43" t="str">
        <f t="shared" si="4"/>
        <v>0</v>
      </c>
      <c r="N55" s="44">
        <v>14</v>
      </c>
      <c r="O55" s="43" t="str">
        <f t="shared" si="5"/>
        <v>5</v>
      </c>
      <c r="P55" s="44">
        <v>10.75</v>
      </c>
      <c r="Q55" s="43" t="str">
        <f t="shared" si="6"/>
        <v>5</v>
      </c>
      <c r="R55" s="45" t="str">
        <f t="shared" si="7"/>
        <v>9.83</v>
      </c>
      <c r="S55" s="40">
        <f t="shared" si="8"/>
        <v>9.8333333333333339</v>
      </c>
      <c r="T55" s="43">
        <f t="shared" si="9"/>
        <v>3</v>
      </c>
      <c r="U55" s="42">
        <v>9.75</v>
      </c>
      <c r="V55" s="43" t="str">
        <f t="shared" si="10"/>
        <v>0</v>
      </c>
      <c r="W55" s="44">
        <v>10</v>
      </c>
      <c r="X55" s="43" t="str">
        <f t="shared" si="11"/>
        <v>3</v>
      </c>
      <c r="Y55" s="45" t="str">
        <f t="shared" si="12"/>
        <v>10.00</v>
      </c>
      <c r="Z55" s="40">
        <f t="shared" si="13"/>
        <v>10</v>
      </c>
      <c r="AA55" s="41" t="str">
        <f t="shared" si="14"/>
        <v>2</v>
      </c>
      <c r="AB55" s="42">
        <v>10</v>
      </c>
      <c r="AC55" s="43" t="str">
        <f t="shared" si="15"/>
        <v>2</v>
      </c>
      <c r="AD55" s="46" t="str">
        <f t="shared" si="16"/>
        <v>9.75</v>
      </c>
      <c r="AE55" s="46">
        <f t="shared" si="17"/>
        <v>9.75</v>
      </c>
      <c r="AF55" s="43">
        <f t="shared" si="18"/>
        <v>1</v>
      </c>
      <c r="AG55" s="42">
        <v>12</v>
      </c>
      <c r="AH55" s="43" t="str">
        <f t="shared" si="19"/>
        <v>1</v>
      </c>
      <c r="AI55" s="47">
        <v>7.5</v>
      </c>
      <c r="AJ55" s="43" t="str">
        <f t="shared" si="20"/>
        <v>0</v>
      </c>
      <c r="AK55" s="48" t="str">
        <f t="shared" si="21"/>
        <v>9.73</v>
      </c>
      <c r="AL55" s="49">
        <f t="shared" si="22"/>
        <v>9.734375</v>
      </c>
      <c r="AM55" s="34">
        <f t="shared" si="23"/>
        <v>16</v>
      </c>
      <c r="AN55" s="50" t="str">
        <f t="shared" si="24"/>
        <v>7.39</v>
      </c>
      <c r="AO55" s="51">
        <f t="shared" si="25"/>
        <v>7.3875000000000002</v>
      </c>
      <c r="AP55" s="41">
        <f t="shared" si="26"/>
        <v>5</v>
      </c>
      <c r="AQ55" s="42">
        <v>6.5</v>
      </c>
      <c r="AR55" s="43" t="str">
        <f t="shared" si="27"/>
        <v>0</v>
      </c>
      <c r="AS55" s="44">
        <v>4.625</v>
      </c>
      <c r="AT55" s="43" t="str">
        <f t="shared" si="28"/>
        <v>0</v>
      </c>
      <c r="AU55" s="44">
        <v>8.5</v>
      </c>
      <c r="AV55" s="43" t="str">
        <f t="shared" si="29"/>
        <v>0</v>
      </c>
      <c r="AW55" s="44">
        <v>11.75</v>
      </c>
      <c r="AX55" s="43" t="str">
        <f t="shared" si="30"/>
        <v>5</v>
      </c>
      <c r="AY55" s="52" t="str">
        <f t="shared" si="31"/>
        <v>16.00</v>
      </c>
      <c r="AZ55" s="51">
        <f t="shared" si="32"/>
        <v>16</v>
      </c>
      <c r="BA55" s="41" t="str">
        <f t="shared" si="33"/>
        <v>6</v>
      </c>
      <c r="BB55" s="42">
        <v>16</v>
      </c>
      <c r="BC55" s="43" t="str">
        <f t="shared" si="34"/>
        <v>3</v>
      </c>
      <c r="BD55" s="47">
        <v>16</v>
      </c>
      <c r="BE55" s="43" t="str">
        <f t="shared" si="35"/>
        <v>3</v>
      </c>
      <c r="BF55" s="52" t="str">
        <f t="shared" si="36"/>
        <v>10.00</v>
      </c>
      <c r="BG55" s="51">
        <f t="shared" si="37"/>
        <v>10</v>
      </c>
      <c r="BH55" s="41" t="str">
        <f t="shared" si="38"/>
        <v>2</v>
      </c>
      <c r="BI55" s="42">
        <v>10</v>
      </c>
      <c r="BJ55" s="43" t="str">
        <f t="shared" si="39"/>
        <v>2</v>
      </c>
      <c r="BK55" s="52" t="str">
        <f t="shared" si="40"/>
        <v>10.00</v>
      </c>
      <c r="BL55" s="53">
        <f t="shared" si="41"/>
        <v>10</v>
      </c>
      <c r="BM55" s="43" t="str">
        <f t="shared" si="42"/>
        <v>2</v>
      </c>
      <c r="BN55" s="42">
        <v>8</v>
      </c>
      <c r="BO55" s="43" t="str">
        <f t="shared" si="43"/>
        <v>0</v>
      </c>
      <c r="BP55" s="47">
        <v>12</v>
      </c>
      <c r="BQ55" s="43" t="str">
        <f t="shared" si="44"/>
        <v>1</v>
      </c>
      <c r="BR55" s="54" t="str">
        <f t="shared" si="45"/>
        <v>9.49</v>
      </c>
      <c r="BS55" s="55">
        <f t="shared" si="46"/>
        <v>9.4921875</v>
      </c>
      <c r="BT55" s="34">
        <f t="shared" si="47"/>
        <v>15</v>
      </c>
      <c r="BU55" s="56" t="str">
        <f t="shared" si="48"/>
        <v>9.61</v>
      </c>
      <c r="BV55" s="57">
        <f t="shared" si="49"/>
        <v>9.61328125</v>
      </c>
      <c r="BW55" s="58" t="s">
        <v>692</v>
      </c>
      <c r="BX55" s="69"/>
    </row>
    <row r="56" spans="1:76" ht="15.75">
      <c r="A56" s="34">
        <v>49</v>
      </c>
      <c r="B56" s="67" t="s">
        <v>280</v>
      </c>
      <c r="C56" s="67" t="s">
        <v>281</v>
      </c>
      <c r="D56" s="68" t="s">
        <v>263</v>
      </c>
      <c r="E56" s="38" t="s">
        <v>282</v>
      </c>
      <c r="F56" s="34" t="s">
        <v>283</v>
      </c>
      <c r="G56" s="39" t="str">
        <f t="shared" si="0"/>
        <v>11.70</v>
      </c>
      <c r="H56" s="40">
        <f t="shared" si="1"/>
        <v>11.7</v>
      </c>
      <c r="I56" s="41" t="str">
        <f t="shared" si="2"/>
        <v>20</v>
      </c>
      <c r="J56" s="42">
        <v>8.5</v>
      </c>
      <c r="K56" s="43" t="str">
        <f t="shared" si="3"/>
        <v>0</v>
      </c>
      <c r="L56" s="44">
        <v>12</v>
      </c>
      <c r="M56" s="43" t="str">
        <f t="shared" si="4"/>
        <v>5</v>
      </c>
      <c r="N56" s="44">
        <v>14.25</v>
      </c>
      <c r="O56" s="43" t="str">
        <f t="shared" si="5"/>
        <v>5</v>
      </c>
      <c r="P56" s="44">
        <v>13.5</v>
      </c>
      <c r="Q56" s="43" t="str">
        <f t="shared" si="6"/>
        <v>5</v>
      </c>
      <c r="R56" s="45" t="str">
        <f t="shared" si="7"/>
        <v>12.67</v>
      </c>
      <c r="S56" s="40">
        <f t="shared" si="8"/>
        <v>12.666666666666666</v>
      </c>
      <c r="T56" s="43" t="str">
        <f t="shared" si="9"/>
        <v>6</v>
      </c>
      <c r="U56" s="42">
        <v>12</v>
      </c>
      <c r="V56" s="43" t="str">
        <f t="shared" si="10"/>
        <v>3</v>
      </c>
      <c r="W56" s="44">
        <v>14</v>
      </c>
      <c r="X56" s="43" t="str">
        <f t="shared" si="11"/>
        <v>3</v>
      </c>
      <c r="Y56" s="45" t="str">
        <f t="shared" si="12"/>
        <v>7.00</v>
      </c>
      <c r="Z56" s="40">
        <f t="shared" si="13"/>
        <v>7</v>
      </c>
      <c r="AA56" s="41">
        <f t="shared" si="14"/>
        <v>0</v>
      </c>
      <c r="AB56" s="42">
        <v>7</v>
      </c>
      <c r="AC56" s="43" t="str">
        <f t="shared" si="15"/>
        <v>0</v>
      </c>
      <c r="AD56" s="46" t="str">
        <f t="shared" si="16"/>
        <v>12.50</v>
      </c>
      <c r="AE56" s="46">
        <f t="shared" si="17"/>
        <v>12.5</v>
      </c>
      <c r="AF56" s="43" t="str">
        <f t="shared" si="18"/>
        <v>2</v>
      </c>
      <c r="AG56" s="42">
        <v>11</v>
      </c>
      <c r="AH56" s="43" t="str">
        <f t="shared" si="19"/>
        <v>1</v>
      </c>
      <c r="AI56" s="47">
        <v>14</v>
      </c>
      <c r="AJ56" s="43" t="str">
        <f t="shared" si="20"/>
        <v>1</v>
      </c>
      <c r="AK56" s="48" t="str">
        <f t="shared" si="21"/>
        <v>11.69</v>
      </c>
      <c r="AL56" s="49">
        <f t="shared" si="22"/>
        <v>11.6875</v>
      </c>
      <c r="AM56" s="34">
        <f t="shared" si="23"/>
        <v>30</v>
      </c>
      <c r="AN56" s="50" t="str">
        <f t="shared" si="24"/>
        <v>9.90</v>
      </c>
      <c r="AO56" s="51">
        <f t="shared" si="25"/>
        <v>9.9</v>
      </c>
      <c r="AP56" s="41">
        <f t="shared" si="26"/>
        <v>10</v>
      </c>
      <c r="AQ56" s="42">
        <v>8</v>
      </c>
      <c r="AR56" s="43" t="str">
        <f t="shared" si="27"/>
        <v>0</v>
      </c>
      <c r="AS56" s="44">
        <v>11.5</v>
      </c>
      <c r="AT56" s="43" t="str">
        <f t="shared" si="28"/>
        <v>5</v>
      </c>
      <c r="AU56" s="44">
        <v>10.75</v>
      </c>
      <c r="AV56" s="43" t="str">
        <f t="shared" si="29"/>
        <v>5</v>
      </c>
      <c r="AW56" s="44">
        <v>9.5</v>
      </c>
      <c r="AX56" s="43" t="str">
        <f t="shared" si="30"/>
        <v>0</v>
      </c>
      <c r="AY56" s="52" t="str">
        <f t="shared" si="31"/>
        <v>16.00</v>
      </c>
      <c r="AZ56" s="51">
        <f t="shared" si="32"/>
        <v>16</v>
      </c>
      <c r="BA56" s="41" t="str">
        <f t="shared" si="33"/>
        <v>6</v>
      </c>
      <c r="BB56" s="42">
        <v>16</v>
      </c>
      <c r="BC56" s="43" t="str">
        <f t="shared" si="34"/>
        <v>3</v>
      </c>
      <c r="BD56" s="47">
        <v>16</v>
      </c>
      <c r="BE56" s="43" t="str">
        <f t="shared" si="35"/>
        <v>3</v>
      </c>
      <c r="BF56" s="52" t="str">
        <f t="shared" si="36"/>
        <v>10.00</v>
      </c>
      <c r="BG56" s="51">
        <f t="shared" si="37"/>
        <v>10</v>
      </c>
      <c r="BH56" s="41" t="str">
        <f t="shared" si="38"/>
        <v>2</v>
      </c>
      <c r="BI56" s="42">
        <v>10</v>
      </c>
      <c r="BJ56" s="43" t="str">
        <f t="shared" si="39"/>
        <v>2</v>
      </c>
      <c r="BK56" s="52" t="str">
        <f t="shared" si="40"/>
        <v>8.75</v>
      </c>
      <c r="BL56" s="53">
        <f t="shared" si="41"/>
        <v>8.75</v>
      </c>
      <c r="BM56" s="43">
        <f t="shared" si="42"/>
        <v>1</v>
      </c>
      <c r="BN56" s="42">
        <v>5.5</v>
      </c>
      <c r="BO56" s="43" t="str">
        <f t="shared" si="43"/>
        <v>0</v>
      </c>
      <c r="BP56" s="47">
        <v>12</v>
      </c>
      <c r="BQ56" s="43" t="str">
        <f t="shared" si="44"/>
        <v>1</v>
      </c>
      <c r="BR56" s="54" t="str">
        <f t="shared" si="45"/>
        <v>10.91</v>
      </c>
      <c r="BS56" s="55">
        <f t="shared" si="46"/>
        <v>10.90625</v>
      </c>
      <c r="BT56" s="34">
        <f t="shared" si="47"/>
        <v>30</v>
      </c>
      <c r="BU56" s="56" t="str">
        <f t="shared" si="48"/>
        <v>11.30</v>
      </c>
      <c r="BV56" s="57">
        <f t="shared" si="49"/>
        <v>11.296875</v>
      </c>
      <c r="BW56" s="58" t="s">
        <v>692</v>
      </c>
      <c r="BX56" s="73">
        <v>2</v>
      </c>
    </row>
    <row r="57" spans="1:76" ht="15.75">
      <c r="A57" s="34">
        <v>50</v>
      </c>
      <c r="B57" s="36" t="s">
        <v>284</v>
      </c>
      <c r="C57" s="36" t="s">
        <v>285</v>
      </c>
      <c r="D57" s="37" t="s">
        <v>286</v>
      </c>
      <c r="E57" s="38" t="s">
        <v>287</v>
      </c>
      <c r="F57" s="34" t="s">
        <v>94</v>
      </c>
      <c r="G57" s="39" t="str">
        <f t="shared" si="0"/>
        <v>10.48</v>
      </c>
      <c r="H57" s="40">
        <f t="shared" si="1"/>
        <v>10.475</v>
      </c>
      <c r="I57" s="41" t="str">
        <f t="shared" si="2"/>
        <v>20</v>
      </c>
      <c r="J57" s="42">
        <v>7</v>
      </c>
      <c r="K57" s="43" t="str">
        <f t="shared" si="3"/>
        <v>0</v>
      </c>
      <c r="L57" s="44">
        <v>10.75</v>
      </c>
      <c r="M57" s="43" t="str">
        <f t="shared" si="4"/>
        <v>5</v>
      </c>
      <c r="N57" s="44">
        <v>13</v>
      </c>
      <c r="O57" s="43" t="str">
        <f t="shared" si="5"/>
        <v>5</v>
      </c>
      <c r="P57" s="44">
        <v>12.75</v>
      </c>
      <c r="Q57" s="43" t="str">
        <f t="shared" si="6"/>
        <v>5</v>
      </c>
      <c r="R57" s="45" t="str">
        <f t="shared" si="7"/>
        <v>8.16</v>
      </c>
      <c r="S57" s="40">
        <f t="shared" si="8"/>
        <v>8.163333333333334</v>
      </c>
      <c r="T57" s="43">
        <f t="shared" si="9"/>
        <v>0</v>
      </c>
      <c r="U57" s="42">
        <v>7.37</v>
      </c>
      <c r="V57" s="43" t="str">
        <f t="shared" si="10"/>
        <v>0</v>
      </c>
      <c r="W57" s="44">
        <v>9.75</v>
      </c>
      <c r="X57" s="43" t="str">
        <f t="shared" si="11"/>
        <v>0</v>
      </c>
      <c r="Y57" s="45" t="str">
        <f t="shared" si="12"/>
        <v>11.50</v>
      </c>
      <c r="Z57" s="40">
        <f t="shared" si="13"/>
        <v>11.5</v>
      </c>
      <c r="AA57" s="41" t="str">
        <f t="shared" si="14"/>
        <v>2</v>
      </c>
      <c r="AB57" s="42">
        <v>11.5</v>
      </c>
      <c r="AC57" s="43" t="str">
        <f t="shared" si="15"/>
        <v>2</v>
      </c>
      <c r="AD57" s="46" t="str">
        <f t="shared" si="16"/>
        <v>8.25</v>
      </c>
      <c r="AE57" s="46">
        <f t="shared" si="17"/>
        <v>8.25</v>
      </c>
      <c r="AF57" s="43">
        <f t="shared" si="18"/>
        <v>0</v>
      </c>
      <c r="AG57" s="42">
        <v>7</v>
      </c>
      <c r="AH57" s="43" t="str">
        <f t="shared" si="19"/>
        <v>0</v>
      </c>
      <c r="AI57" s="47">
        <v>9.5</v>
      </c>
      <c r="AJ57" s="43" t="str">
        <f t="shared" si="20"/>
        <v>0</v>
      </c>
      <c r="AK57" s="48" t="str">
        <f t="shared" si="21"/>
        <v>9.83</v>
      </c>
      <c r="AL57" s="49">
        <f t="shared" si="22"/>
        <v>9.8275000000000006</v>
      </c>
      <c r="AM57" s="34">
        <f t="shared" si="23"/>
        <v>22</v>
      </c>
      <c r="AN57" s="50" t="str">
        <f t="shared" si="24"/>
        <v>9.98</v>
      </c>
      <c r="AO57" s="51">
        <f t="shared" si="25"/>
        <v>9.9749999999999996</v>
      </c>
      <c r="AP57" s="41">
        <f t="shared" si="26"/>
        <v>15</v>
      </c>
      <c r="AQ57" s="42">
        <v>8.5</v>
      </c>
      <c r="AR57" s="43" t="str">
        <f t="shared" si="27"/>
        <v>0</v>
      </c>
      <c r="AS57" s="44">
        <v>10.75</v>
      </c>
      <c r="AT57" s="43" t="str">
        <f t="shared" si="28"/>
        <v>5</v>
      </c>
      <c r="AU57" s="44">
        <v>10.25</v>
      </c>
      <c r="AV57" s="43" t="str">
        <f t="shared" si="29"/>
        <v>5</v>
      </c>
      <c r="AW57" s="44">
        <v>10.75</v>
      </c>
      <c r="AX57" s="43" t="str">
        <f t="shared" si="30"/>
        <v>5</v>
      </c>
      <c r="AY57" s="52" t="str">
        <f t="shared" si="31"/>
        <v>14.00</v>
      </c>
      <c r="AZ57" s="51">
        <f t="shared" si="32"/>
        <v>14</v>
      </c>
      <c r="BA57" s="41" t="str">
        <f t="shared" si="33"/>
        <v>6</v>
      </c>
      <c r="BB57" s="42">
        <v>14</v>
      </c>
      <c r="BC57" s="43" t="str">
        <f t="shared" si="34"/>
        <v>3</v>
      </c>
      <c r="BD57" s="47">
        <v>14</v>
      </c>
      <c r="BE57" s="43" t="str">
        <f t="shared" si="35"/>
        <v>3</v>
      </c>
      <c r="BF57" s="52" t="str">
        <f t="shared" si="36"/>
        <v>10.00</v>
      </c>
      <c r="BG57" s="51">
        <f t="shared" si="37"/>
        <v>10</v>
      </c>
      <c r="BH57" s="41" t="str">
        <f t="shared" si="38"/>
        <v>2</v>
      </c>
      <c r="BI57" s="42">
        <v>10</v>
      </c>
      <c r="BJ57" s="43" t="str">
        <f t="shared" si="39"/>
        <v>2</v>
      </c>
      <c r="BK57" s="52" t="str">
        <f t="shared" si="40"/>
        <v>8.25</v>
      </c>
      <c r="BL57" s="53">
        <f t="shared" si="41"/>
        <v>8.25</v>
      </c>
      <c r="BM57" s="43">
        <f t="shared" si="42"/>
        <v>1</v>
      </c>
      <c r="BN57" s="42">
        <v>5.5</v>
      </c>
      <c r="BO57" s="43" t="str">
        <f t="shared" si="43"/>
        <v>0</v>
      </c>
      <c r="BP57" s="47">
        <v>11</v>
      </c>
      <c r="BQ57" s="43" t="str">
        <f t="shared" si="44"/>
        <v>1</v>
      </c>
      <c r="BR57" s="54" t="str">
        <f t="shared" si="45"/>
        <v>10.52</v>
      </c>
      <c r="BS57" s="55">
        <f t="shared" si="46"/>
        <v>10.515625</v>
      </c>
      <c r="BT57" s="34">
        <f t="shared" si="47"/>
        <v>30</v>
      </c>
      <c r="BU57" s="56" t="str">
        <f t="shared" si="48"/>
        <v>10.17</v>
      </c>
      <c r="BV57" s="57">
        <f t="shared" si="49"/>
        <v>10.1715625</v>
      </c>
      <c r="BW57" s="58" t="s">
        <v>692</v>
      </c>
      <c r="BX57" s="73">
        <v>2</v>
      </c>
    </row>
    <row r="58" spans="1:76" ht="15.75">
      <c r="A58" s="34">
        <v>51</v>
      </c>
      <c r="B58" s="36" t="s">
        <v>288</v>
      </c>
      <c r="C58" s="36" t="s">
        <v>289</v>
      </c>
      <c r="D58" s="37" t="s">
        <v>188</v>
      </c>
      <c r="E58" s="38" t="s">
        <v>290</v>
      </c>
      <c r="F58" s="34" t="s">
        <v>89</v>
      </c>
      <c r="G58" s="39" t="str">
        <f t="shared" si="0"/>
        <v>10.93</v>
      </c>
      <c r="H58" s="40">
        <f t="shared" si="1"/>
        <v>10.925000000000001</v>
      </c>
      <c r="I58" s="41" t="str">
        <f t="shared" si="2"/>
        <v>20</v>
      </c>
      <c r="J58" s="42">
        <v>8</v>
      </c>
      <c r="K58" s="43" t="str">
        <f t="shared" si="3"/>
        <v>0</v>
      </c>
      <c r="L58" s="44">
        <v>9.25</v>
      </c>
      <c r="M58" s="43" t="str">
        <f t="shared" si="4"/>
        <v>0</v>
      </c>
      <c r="N58" s="44">
        <v>16.5</v>
      </c>
      <c r="O58" s="43" t="str">
        <f t="shared" si="5"/>
        <v>5</v>
      </c>
      <c r="P58" s="44">
        <v>12.25</v>
      </c>
      <c r="Q58" s="43" t="str">
        <f t="shared" si="6"/>
        <v>5</v>
      </c>
      <c r="R58" s="45" t="str">
        <f t="shared" si="7"/>
        <v>11.42</v>
      </c>
      <c r="S58" s="40">
        <f t="shared" si="8"/>
        <v>11.416666666666666</v>
      </c>
      <c r="T58" s="43" t="str">
        <f t="shared" si="9"/>
        <v>6</v>
      </c>
      <c r="U58" s="42">
        <v>11.75</v>
      </c>
      <c r="V58" s="43" t="str">
        <f t="shared" si="10"/>
        <v>3</v>
      </c>
      <c r="W58" s="44">
        <v>10.75</v>
      </c>
      <c r="X58" s="43" t="str">
        <f t="shared" si="11"/>
        <v>3</v>
      </c>
      <c r="Y58" s="45" t="str">
        <f t="shared" si="12"/>
        <v>10.00</v>
      </c>
      <c r="Z58" s="40">
        <f t="shared" si="13"/>
        <v>10</v>
      </c>
      <c r="AA58" s="41" t="str">
        <f t="shared" si="14"/>
        <v>2</v>
      </c>
      <c r="AB58" s="42">
        <v>10</v>
      </c>
      <c r="AC58" s="43" t="str">
        <f t="shared" si="15"/>
        <v>2</v>
      </c>
      <c r="AD58" s="46" t="str">
        <f t="shared" si="16"/>
        <v>9.50</v>
      </c>
      <c r="AE58" s="46">
        <f t="shared" si="17"/>
        <v>9.5</v>
      </c>
      <c r="AF58" s="43">
        <f t="shared" si="18"/>
        <v>1</v>
      </c>
      <c r="AG58" s="42">
        <v>11</v>
      </c>
      <c r="AH58" s="43" t="str">
        <f t="shared" si="19"/>
        <v>1</v>
      </c>
      <c r="AI58" s="47">
        <v>8</v>
      </c>
      <c r="AJ58" s="43" t="str">
        <f t="shared" si="20"/>
        <v>0</v>
      </c>
      <c r="AK58" s="48" t="str">
        <f t="shared" si="21"/>
        <v>10.78</v>
      </c>
      <c r="AL58" s="49">
        <f t="shared" si="22"/>
        <v>10.78125</v>
      </c>
      <c r="AM58" s="34">
        <f t="shared" si="23"/>
        <v>30</v>
      </c>
      <c r="AN58" s="50" t="str">
        <f t="shared" si="24"/>
        <v>10.25</v>
      </c>
      <c r="AO58" s="51">
        <f t="shared" si="25"/>
        <v>10.25</v>
      </c>
      <c r="AP58" s="41" t="str">
        <f t="shared" si="26"/>
        <v>20</v>
      </c>
      <c r="AQ58" s="42">
        <v>9.5</v>
      </c>
      <c r="AR58" s="43" t="str">
        <f t="shared" si="27"/>
        <v>0</v>
      </c>
      <c r="AS58" s="44">
        <v>11.5</v>
      </c>
      <c r="AT58" s="43" t="str">
        <f t="shared" si="28"/>
        <v>5</v>
      </c>
      <c r="AU58" s="44">
        <v>14</v>
      </c>
      <c r="AV58" s="43" t="str">
        <f t="shared" si="29"/>
        <v>5</v>
      </c>
      <c r="AW58" s="44">
        <v>5.75</v>
      </c>
      <c r="AX58" s="43" t="str">
        <f t="shared" si="30"/>
        <v>0</v>
      </c>
      <c r="AY58" s="52" t="str">
        <f t="shared" si="31"/>
        <v>16.00</v>
      </c>
      <c r="AZ58" s="51">
        <f t="shared" si="32"/>
        <v>16</v>
      </c>
      <c r="BA58" s="41" t="str">
        <f t="shared" si="33"/>
        <v>6</v>
      </c>
      <c r="BB58" s="42">
        <v>16</v>
      </c>
      <c r="BC58" s="43" t="str">
        <f t="shared" si="34"/>
        <v>3</v>
      </c>
      <c r="BD58" s="47">
        <v>16</v>
      </c>
      <c r="BE58" s="43" t="str">
        <f t="shared" si="35"/>
        <v>3</v>
      </c>
      <c r="BF58" s="52" t="str">
        <f t="shared" si="36"/>
        <v>10.00</v>
      </c>
      <c r="BG58" s="51">
        <f t="shared" si="37"/>
        <v>10</v>
      </c>
      <c r="BH58" s="41" t="str">
        <f t="shared" si="38"/>
        <v>2</v>
      </c>
      <c r="BI58" s="42">
        <v>10</v>
      </c>
      <c r="BJ58" s="43" t="str">
        <f t="shared" si="39"/>
        <v>2</v>
      </c>
      <c r="BK58" s="52" t="str">
        <f t="shared" si="40"/>
        <v>11.25</v>
      </c>
      <c r="BL58" s="53">
        <f t="shared" si="41"/>
        <v>11.25</v>
      </c>
      <c r="BM58" s="43" t="str">
        <f t="shared" si="42"/>
        <v>2</v>
      </c>
      <c r="BN58" s="42">
        <v>9</v>
      </c>
      <c r="BO58" s="43" t="str">
        <f t="shared" si="43"/>
        <v>0</v>
      </c>
      <c r="BP58" s="47">
        <v>13.5</v>
      </c>
      <c r="BQ58" s="43" t="str">
        <f t="shared" si="44"/>
        <v>1</v>
      </c>
      <c r="BR58" s="54" t="str">
        <f t="shared" si="45"/>
        <v>11.44</v>
      </c>
      <c r="BS58" s="55">
        <f t="shared" si="46"/>
        <v>11.4375</v>
      </c>
      <c r="BT58" s="34">
        <f t="shared" si="47"/>
        <v>30</v>
      </c>
      <c r="BU58" s="56" t="str">
        <f t="shared" si="48"/>
        <v>11.11</v>
      </c>
      <c r="BV58" s="57">
        <f t="shared" si="49"/>
        <v>11.109375</v>
      </c>
      <c r="BW58" s="58" t="s">
        <v>692</v>
      </c>
      <c r="BX58" s="66">
        <v>1</v>
      </c>
    </row>
    <row r="59" spans="1:76" ht="15.75">
      <c r="A59" s="34">
        <v>52</v>
      </c>
      <c r="B59" s="67" t="s">
        <v>291</v>
      </c>
      <c r="C59" s="67" t="s">
        <v>292</v>
      </c>
      <c r="D59" s="68" t="s">
        <v>293</v>
      </c>
      <c r="E59" s="38" t="s">
        <v>294</v>
      </c>
      <c r="F59" s="34" t="s">
        <v>108</v>
      </c>
      <c r="G59" s="39" t="str">
        <f t="shared" si="0"/>
        <v>10.60</v>
      </c>
      <c r="H59" s="40">
        <f t="shared" si="1"/>
        <v>10.6</v>
      </c>
      <c r="I59" s="41" t="str">
        <f t="shared" si="2"/>
        <v>20</v>
      </c>
      <c r="J59" s="60">
        <v>11.25</v>
      </c>
      <c r="K59" s="43" t="str">
        <f t="shared" si="3"/>
        <v>5</v>
      </c>
      <c r="L59" s="61">
        <v>9.75</v>
      </c>
      <c r="M59" s="43" t="str">
        <f t="shared" si="4"/>
        <v>0</v>
      </c>
      <c r="N59" s="61">
        <v>10</v>
      </c>
      <c r="O59" s="43" t="str">
        <f t="shared" si="5"/>
        <v>5</v>
      </c>
      <c r="P59" s="61">
        <v>11.5</v>
      </c>
      <c r="Q59" s="43" t="str">
        <f t="shared" si="6"/>
        <v>5</v>
      </c>
      <c r="R59" s="45" t="str">
        <f t="shared" si="7"/>
        <v>12.00</v>
      </c>
      <c r="S59" s="40">
        <f t="shared" si="8"/>
        <v>12</v>
      </c>
      <c r="T59" s="43" t="str">
        <f t="shared" si="9"/>
        <v>6</v>
      </c>
      <c r="U59" s="60">
        <v>12</v>
      </c>
      <c r="V59" s="43" t="str">
        <f t="shared" si="10"/>
        <v>3</v>
      </c>
      <c r="W59" s="61">
        <v>12</v>
      </c>
      <c r="X59" s="43" t="str">
        <f t="shared" si="11"/>
        <v>3</v>
      </c>
      <c r="Y59" s="45" t="str">
        <f t="shared" si="12"/>
        <v>9.00</v>
      </c>
      <c r="Z59" s="40">
        <f t="shared" si="13"/>
        <v>9</v>
      </c>
      <c r="AA59" s="41">
        <f t="shared" si="14"/>
        <v>0</v>
      </c>
      <c r="AB59" s="60">
        <v>9</v>
      </c>
      <c r="AC59" s="43" t="str">
        <f t="shared" si="15"/>
        <v>0</v>
      </c>
      <c r="AD59" s="46" t="str">
        <f t="shared" si="16"/>
        <v>11.00</v>
      </c>
      <c r="AE59" s="46">
        <f t="shared" si="17"/>
        <v>11</v>
      </c>
      <c r="AF59" s="43" t="str">
        <f t="shared" si="18"/>
        <v>2</v>
      </c>
      <c r="AG59" s="60">
        <v>9</v>
      </c>
      <c r="AH59" s="43" t="str">
        <f t="shared" si="19"/>
        <v>0</v>
      </c>
      <c r="AI59" s="63">
        <v>13</v>
      </c>
      <c r="AJ59" s="43" t="str">
        <f t="shared" si="20"/>
        <v>1</v>
      </c>
      <c r="AK59" s="48" t="str">
        <f t="shared" si="21"/>
        <v>10.81</v>
      </c>
      <c r="AL59" s="49">
        <f t="shared" si="22"/>
        <v>10.8125</v>
      </c>
      <c r="AM59" s="34">
        <f t="shared" si="23"/>
        <v>30</v>
      </c>
      <c r="AN59" s="50" t="str">
        <f t="shared" si="24"/>
        <v>8.95</v>
      </c>
      <c r="AO59" s="51">
        <f t="shared" si="25"/>
        <v>8.9499999999999993</v>
      </c>
      <c r="AP59" s="41">
        <f t="shared" si="26"/>
        <v>15</v>
      </c>
      <c r="AQ59" s="60">
        <v>10.25</v>
      </c>
      <c r="AR59" s="43" t="str">
        <f t="shared" si="27"/>
        <v>5</v>
      </c>
      <c r="AS59" s="61">
        <v>6</v>
      </c>
      <c r="AT59" s="43" t="str">
        <f t="shared" si="28"/>
        <v>0</v>
      </c>
      <c r="AU59" s="61">
        <v>10</v>
      </c>
      <c r="AV59" s="43" t="str">
        <f t="shared" si="29"/>
        <v>5</v>
      </c>
      <c r="AW59" s="64">
        <v>10.375</v>
      </c>
      <c r="AX59" s="43" t="str">
        <f t="shared" si="30"/>
        <v>5</v>
      </c>
      <c r="AY59" s="52" t="str">
        <f t="shared" si="31"/>
        <v>14.50</v>
      </c>
      <c r="AZ59" s="51">
        <f t="shared" si="32"/>
        <v>14.5</v>
      </c>
      <c r="BA59" s="41" t="str">
        <f t="shared" si="33"/>
        <v>6</v>
      </c>
      <c r="BB59" s="60">
        <v>14</v>
      </c>
      <c r="BC59" s="43" t="str">
        <f t="shared" si="34"/>
        <v>3</v>
      </c>
      <c r="BD59" s="63">
        <v>15.5</v>
      </c>
      <c r="BE59" s="43" t="str">
        <f t="shared" si="35"/>
        <v>3</v>
      </c>
      <c r="BF59" s="52" t="str">
        <f t="shared" si="36"/>
        <v>12.00</v>
      </c>
      <c r="BG59" s="51">
        <f t="shared" si="37"/>
        <v>12</v>
      </c>
      <c r="BH59" s="41" t="str">
        <f t="shared" si="38"/>
        <v>2</v>
      </c>
      <c r="BI59" s="60">
        <v>12</v>
      </c>
      <c r="BJ59" s="43" t="str">
        <f t="shared" si="39"/>
        <v>2</v>
      </c>
      <c r="BK59" s="52" t="str">
        <f t="shared" si="40"/>
        <v>10.88</v>
      </c>
      <c r="BL59" s="53">
        <f t="shared" si="41"/>
        <v>10.875</v>
      </c>
      <c r="BM59" s="43" t="str">
        <f t="shared" si="42"/>
        <v>2</v>
      </c>
      <c r="BN59" s="60">
        <v>10.5</v>
      </c>
      <c r="BO59" s="43" t="str">
        <f t="shared" si="43"/>
        <v>1</v>
      </c>
      <c r="BP59" s="63">
        <v>11.25</v>
      </c>
      <c r="BQ59" s="43" t="str">
        <f t="shared" si="44"/>
        <v>1</v>
      </c>
      <c r="BR59" s="54" t="str">
        <f t="shared" si="45"/>
        <v>10.42</v>
      </c>
      <c r="BS59" s="55">
        <f t="shared" si="46"/>
        <v>10.421875</v>
      </c>
      <c r="BT59" s="34">
        <f t="shared" si="47"/>
        <v>30</v>
      </c>
      <c r="BU59" s="56" t="str">
        <f t="shared" si="48"/>
        <v>10.62</v>
      </c>
      <c r="BV59" s="57">
        <f t="shared" si="49"/>
        <v>10.6171875</v>
      </c>
      <c r="BW59" s="58" t="s">
        <v>692</v>
      </c>
      <c r="BX59" s="73">
        <v>2</v>
      </c>
    </row>
    <row r="60" spans="1:76" ht="15.75">
      <c r="A60" s="34">
        <v>53</v>
      </c>
      <c r="B60" s="67" t="s">
        <v>295</v>
      </c>
      <c r="C60" s="67" t="s">
        <v>296</v>
      </c>
      <c r="D60" s="68" t="s">
        <v>297</v>
      </c>
      <c r="E60" s="38" t="s">
        <v>298</v>
      </c>
      <c r="F60" s="34" t="s">
        <v>173</v>
      </c>
      <c r="G60" s="39" t="str">
        <f t="shared" si="0"/>
        <v>2.00</v>
      </c>
      <c r="H60" s="40">
        <f t="shared" si="1"/>
        <v>2</v>
      </c>
      <c r="I60" s="41">
        <f t="shared" si="2"/>
        <v>5</v>
      </c>
      <c r="J60" s="72"/>
      <c r="K60" s="43" t="str">
        <f t="shared" si="3"/>
        <v>0</v>
      </c>
      <c r="L60" s="62"/>
      <c r="M60" s="43" t="str">
        <f t="shared" si="4"/>
        <v>0</v>
      </c>
      <c r="N60" s="62"/>
      <c r="O60" s="43" t="str">
        <f t="shared" si="5"/>
        <v>0</v>
      </c>
      <c r="P60" s="61">
        <v>10</v>
      </c>
      <c r="Q60" s="43" t="str">
        <f t="shared" si="6"/>
        <v>5</v>
      </c>
      <c r="R60" s="45" t="str">
        <f t="shared" si="7"/>
        <v>3.67</v>
      </c>
      <c r="S60" s="40">
        <f t="shared" si="8"/>
        <v>3.6666666666666665</v>
      </c>
      <c r="T60" s="43">
        <f t="shared" si="9"/>
        <v>3</v>
      </c>
      <c r="U60" s="60">
        <v>0</v>
      </c>
      <c r="V60" s="43" t="str">
        <f t="shared" si="10"/>
        <v>0</v>
      </c>
      <c r="W60" s="61">
        <v>11</v>
      </c>
      <c r="X60" s="43" t="str">
        <f t="shared" si="11"/>
        <v>3</v>
      </c>
      <c r="Y60" s="45" t="str">
        <f t="shared" si="12"/>
        <v>0.00</v>
      </c>
      <c r="Z60" s="40">
        <f t="shared" si="13"/>
        <v>0</v>
      </c>
      <c r="AA60" s="41">
        <f t="shared" si="14"/>
        <v>0</v>
      </c>
      <c r="AB60" s="72"/>
      <c r="AC60" s="43" t="str">
        <f t="shared" si="15"/>
        <v>0</v>
      </c>
      <c r="AD60" s="46" t="str">
        <f t="shared" si="16"/>
        <v>10.00</v>
      </c>
      <c r="AE60" s="46">
        <f t="shared" si="17"/>
        <v>10</v>
      </c>
      <c r="AF60" s="43" t="str">
        <f t="shared" si="18"/>
        <v>2</v>
      </c>
      <c r="AG60" s="60">
        <v>6</v>
      </c>
      <c r="AH60" s="43" t="str">
        <f t="shared" si="19"/>
        <v>0</v>
      </c>
      <c r="AI60" s="63">
        <v>14</v>
      </c>
      <c r="AJ60" s="43" t="str">
        <f t="shared" si="20"/>
        <v>1</v>
      </c>
      <c r="AK60" s="48" t="str">
        <f t="shared" si="21"/>
        <v>3.19</v>
      </c>
      <c r="AL60" s="49">
        <f t="shared" si="22"/>
        <v>3.1875</v>
      </c>
      <c r="AM60" s="34">
        <f t="shared" si="23"/>
        <v>10</v>
      </c>
      <c r="AN60" s="50" t="str">
        <f t="shared" si="24"/>
        <v>2.00</v>
      </c>
      <c r="AO60" s="51">
        <f t="shared" si="25"/>
        <v>2</v>
      </c>
      <c r="AP60" s="41">
        <f t="shared" si="26"/>
        <v>5</v>
      </c>
      <c r="AQ60" s="42"/>
      <c r="AR60" s="43" t="str">
        <f t="shared" si="27"/>
        <v>0</v>
      </c>
      <c r="AS60" s="44"/>
      <c r="AT60" s="43" t="str">
        <f t="shared" si="28"/>
        <v>0</v>
      </c>
      <c r="AU60" s="61">
        <v>10</v>
      </c>
      <c r="AV60" s="43" t="str">
        <f t="shared" si="29"/>
        <v>5</v>
      </c>
      <c r="AW60" s="44"/>
      <c r="AX60" s="43" t="str">
        <f t="shared" si="30"/>
        <v>0</v>
      </c>
      <c r="AY60" s="52" t="str">
        <f t="shared" si="31"/>
        <v>13.33</v>
      </c>
      <c r="AZ60" s="51">
        <f t="shared" si="32"/>
        <v>13.333333333333334</v>
      </c>
      <c r="BA60" s="41" t="str">
        <f t="shared" si="33"/>
        <v>6</v>
      </c>
      <c r="BB60" s="60">
        <v>13</v>
      </c>
      <c r="BC60" s="43" t="str">
        <f t="shared" si="34"/>
        <v>3</v>
      </c>
      <c r="BD60" s="63">
        <v>14</v>
      </c>
      <c r="BE60" s="43" t="str">
        <f t="shared" si="35"/>
        <v>3</v>
      </c>
      <c r="BF60" s="52" t="str">
        <f t="shared" si="36"/>
        <v>10.00</v>
      </c>
      <c r="BG60" s="51">
        <f t="shared" si="37"/>
        <v>10</v>
      </c>
      <c r="BH60" s="41" t="str">
        <f t="shared" si="38"/>
        <v>2</v>
      </c>
      <c r="BI60" s="60">
        <v>10</v>
      </c>
      <c r="BJ60" s="43" t="str">
        <f t="shared" si="39"/>
        <v>2</v>
      </c>
      <c r="BK60" s="52" t="str">
        <f t="shared" si="40"/>
        <v>10.38</v>
      </c>
      <c r="BL60" s="53">
        <f t="shared" si="41"/>
        <v>10.375</v>
      </c>
      <c r="BM60" s="43" t="str">
        <f t="shared" si="42"/>
        <v>2</v>
      </c>
      <c r="BN60" s="60">
        <v>7</v>
      </c>
      <c r="BO60" s="43" t="str">
        <f t="shared" si="43"/>
        <v>0</v>
      </c>
      <c r="BP60" s="63">
        <v>13.75</v>
      </c>
      <c r="BQ60" s="43" t="str">
        <f t="shared" si="44"/>
        <v>1</v>
      </c>
      <c r="BR60" s="54" t="str">
        <f t="shared" si="45"/>
        <v>5.67</v>
      </c>
      <c r="BS60" s="55">
        <f t="shared" si="46"/>
        <v>5.671875</v>
      </c>
      <c r="BT60" s="34">
        <f t="shared" si="47"/>
        <v>15</v>
      </c>
      <c r="BU60" s="56" t="str">
        <f t="shared" si="48"/>
        <v>4.43</v>
      </c>
      <c r="BV60" s="57">
        <f t="shared" si="49"/>
        <v>4.4296875</v>
      </c>
      <c r="BW60" s="58" t="s">
        <v>693</v>
      </c>
      <c r="BX60" s="73"/>
    </row>
    <row r="61" spans="1:76" ht="15.75">
      <c r="A61" s="34">
        <v>54</v>
      </c>
      <c r="B61" s="67" t="s">
        <v>299</v>
      </c>
      <c r="C61" s="67" t="s">
        <v>300</v>
      </c>
      <c r="D61" s="68" t="s">
        <v>278</v>
      </c>
      <c r="E61" s="38" t="s">
        <v>301</v>
      </c>
      <c r="F61" s="34" t="s">
        <v>94</v>
      </c>
      <c r="G61" s="39" t="str">
        <f t="shared" si="0"/>
        <v>9.23</v>
      </c>
      <c r="H61" s="40">
        <f t="shared" si="1"/>
        <v>9.2249999999999996</v>
      </c>
      <c r="I61" s="41">
        <f t="shared" si="2"/>
        <v>10</v>
      </c>
      <c r="J61" s="42">
        <v>6.75</v>
      </c>
      <c r="K61" s="43" t="str">
        <f t="shared" si="3"/>
        <v>0</v>
      </c>
      <c r="L61" s="44">
        <v>8</v>
      </c>
      <c r="M61" s="43" t="str">
        <f t="shared" si="4"/>
        <v>0</v>
      </c>
      <c r="N61" s="44">
        <v>12.5</v>
      </c>
      <c r="O61" s="43" t="str">
        <f t="shared" si="5"/>
        <v>5</v>
      </c>
      <c r="P61" s="44">
        <v>11.5</v>
      </c>
      <c r="Q61" s="43" t="str">
        <f t="shared" si="6"/>
        <v>5</v>
      </c>
      <c r="R61" s="45" t="str">
        <f t="shared" si="7"/>
        <v>10.83</v>
      </c>
      <c r="S61" s="40">
        <f t="shared" si="8"/>
        <v>10.833333333333334</v>
      </c>
      <c r="T61" s="43" t="str">
        <f t="shared" si="9"/>
        <v>6</v>
      </c>
      <c r="U61" s="42">
        <v>10.75</v>
      </c>
      <c r="V61" s="43" t="str">
        <f t="shared" si="10"/>
        <v>3</v>
      </c>
      <c r="W61" s="44">
        <v>11</v>
      </c>
      <c r="X61" s="43" t="str">
        <f t="shared" si="11"/>
        <v>3</v>
      </c>
      <c r="Y61" s="45" t="str">
        <f t="shared" si="12"/>
        <v>11.00</v>
      </c>
      <c r="Z61" s="40">
        <f t="shared" si="13"/>
        <v>11</v>
      </c>
      <c r="AA61" s="41" t="str">
        <f t="shared" si="14"/>
        <v>2</v>
      </c>
      <c r="AB61" s="42">
        <v>11</v>
      </c>
      <c r="AC61" s="43" t="str">
        <f t="shared" si="15"/>
        <v>2</v>
      </c>
      <c r="AD61" s="46" t="str">
        <f t="shared" si="16"/>
        <v>8.75</v>
      </c>
      <c r="AE61" s="46">
        <f t="shared" si="17"/>
        <v>8.75</v>
      </c>
      <c r="AF61" s="43">
        <f t="shared" si="18"/>
        <v>1</v>
      </c>
      <c r="AG61" s="42">
        <v>10</v>
      </c>
      <c r="AH61" s="43" t="str">
        <f t="shared" si="19"/>
        <v>1</v>
      </c>
      <c r="AI61" s="47">
        <v>7.5</v>
      </c>
      <c r="AJ61" s="43" t="str">
        <f t="shared" si="20"/>
        <v>0</v>
      </c>
      <c r="AK61" s="48" t="str">
        <f t="shared" si="21"/>
        <v>9.58</v>
      </c>
      <c r="AL61" s="49">
        <f t="shared" si="22"/>
        <v>9.578125</v>
      </c>
      <c r="AM61" s="34">
        <f t="shared" si="23"/>
        <v>19</v>
      </c>
      <c r="AN61" s="50" t="str">
        <f t="shared" si="24"/>
        <v>10.70</v>
      </c>
      <c r="AO61" s="51">
        <f t="shared" si="25"/>
        <v>10.7</v>
      </c>
      <c r="AP61" s="41" t="str">
        <f t="shared" si="26"/>
        <v>20</v>
      </c>
      <c r="AQ61" s="42">
        <v>8.25</v>
      </c>
      <c r="AR61" s="43" t="str">
        <f t="shared" si="27"/>
        <v>0</v>
      </c>
      <c r="AS61" s="44">
        <v>12.75</v>
      </c>
      <c r="AT61" s="43" t="str">
        <f t="shared" si="28"/>
        <v>5</v>
      </c>
      <c r="AU61" s="44">
        <v>12.75</v>
      </c>
      <c r="AV61" s="43" t="str">
        <f t="shared" si="29"/>
        <v>5</v>
      </c>
      <c r="AW61" s="44">
        <v>9.25</v>
      </c>
      <c r="AX61" s="43" t="str">
        <f t="shared" si="30"/>
        <v>0</v>
      </c>
      <c r="AY61" s="52" t="str">
        <f t="shared" si="31"/>
        <v>14.00</v>
      </c>
      <c r="AZ61" s="51">
        <f t="shared" si="32"/>
        <v>14</v>
      </c>
      <c r="BA61" s="41" t="str">
        <f t="shared" si="33"/>
        <v>6</v>
      </c>
      <c r="BB61" s="42">
        <v>14</v>
      </c>
      <c r="BC61" s="43" t="str">
        <f t="shared" si="34"/>
        <v>3</v>
      </c>
      <c r="BD61" s="47">
        <v>14</v>
      </c>
      <c r="BE61" s="43" t="str">
        <f t="shared" si="35"/>
        <v>3</v>
      </c>
      <c r="BF61" s="52" t="str">
        <f t="shared" si="36"/>
        <v>10.00</v>
      </c>
      <c r="BG61" s="51">
        <f t="shared" si="37"/>
        <v>10</v>
      </c>
      <c r="BH61" s="41" t="str">
        <f t="shared" si="38"/>
        <v>2</v>
      </c>
      <c r="BI61" s="42">
        <v>10</v>
      </c>
      <c r="BJ61" s="43" t="str">
        <f t="shared" si="39"/>
        <v>2</v>
      </c>
      <c r="BK61" s="52" t="str">
        <f t="shared" si="40"/>
        <v>12.75</v>
      </c>
      <c r="BL61" s="53">
        <f t="shared" si="41"/>
        <v>12.75</v>
      </c>
      <c r="BM61" s="43" t="str">
        <f t="shared" si="42"/>
        <v>2</v>
      </c>
      <c r="BN61" s="42">
        <v>14</v>
      </c>
      <c r="BO61" s="43" t="str">
        <f t="shared" si="43"/>
        <v>1</v>
      </c>
      <c r="BP61" s="47">
        <v>11.5</v>
      </c>
      <c r="BQ61" s="43" t="str">
        <f t="shared" si="44"/>
        <v>1</v>
      </c>
      <c r="BR61" s="54" t="str">
        <f t="shared" si="45"/>
        <v>11.53</v>
      </c>
      <c r="BS61" s="55">
        <f t="shared" si="46"/>
        <v>11.53125</v>
      </c>
      <c r="BT61" s="34">
        <f t="shared" si="47"/>
        <v>30</v>
      </c>
      <c r="BU61" s="56" t="str">
        <f t="shared" si="48"/>
        <v>10.55</v>
      </c>
      <c r="BV61" s="57">
        <f t="shared" si="49"/>
        <v>10.5546875</v>
      </c>
      <c r="BW61" s="58" t="str">
        <f t="shared" si="50"/>
        <v>Admis(e)</v>
      </c>
      <c r="BX61" s="73">
        <v>2</v>
      </c>
    </row>
    <row r="62" spans="1:76" ht="15.75">
      <c r="A62" s="34">
        <v>55</v>
      </c>
      <c r="B62" s="36" t="s">
        <v>302</v>
      </c>
      <c r="C62" s="36" t="s">
        <v>303</v>
      </c>
      <c r="D62" s="37" t="s">
        <v>171</v>
      </c>
      <c r="E62" s="38" t="s">
        <v>304</v>
      </c>
      <c r="F62" s="34" t="s">
        <v>305</v>
      </c>
      <c r="G62" s="39" t="str">
        <f t="shared" si="0"/>
        <v>5.83</v>
      </c>
      <c r="H62" s="40">
        <f t="shared" si="1"/>
        <v>5.8250000000000002</v>
      </c>
      <c r="I62" s="41">
        <f t="shared" si="2"/>
        <v>5</v>
      </c>
      <c r="J62" s="42">
        <v>4.25</v>
      </c>
      <c r="K62" s="43" t="str">
        <f t="shared" si="3"/>
        <v>0</v>
      </c>
      <c r="L62" s="44">
        <v>6.5</v>
      </c>
      <c r="M62" s="43" t="str">
        <f t="shared" si="4"/>
        <v>0</v>
      </c>
      <c r="N62" s="44">
        <v>13</v>
      </c>
      <c r="O62" s="43" t="str">
        <f t="shared" si="5"/>
        <v>5</v>
      </c>
      <c r="P62" s="44"/>
      <c r="Q62" s="43" t="str">
        <f t="shared" si="6"/>
        <v>0</v>
      </c>
      <c r="R62" s="45" t="str">
        <f t="shared" si="7"/>
        <v>6.42</v>
      </c>
      <c r="S62" s="40">
        <f t="shared" si="8"/>
        <v>6.416666666666667</v>
      </c>
      <c r="T62" s="43">
        <f t="shared" si="9"/>
        <v>0</v>
      </c>
      <c r="U62" s="42">
        <v>5.25</v>
      </c>
      <c r="V62" s="43" t="str">
        <f t="shared" si="10"/>
        <v>0</v>
      </c>
      <c r="W62" s="44">
        <v>8.75</v>
      </c>
      <c r="X62" s="43" t="str">
        <f t="shared" si="11"/>
        <v>0</v>
      </c>
      <c r="Y62" s="45" t="str">
        <f t="shared" si="12"/>
        <v>3.00</v>
      </c>
      <c r="Z62" s="40">
        <f t="shared" si="13"/>
        <v>3</v>
      </c>
      <c r="AA62" s="41">
        <f t="shared" si="14"/>
        <v>0</v>
      </c>
      <c r="AB62" s="42">
        <v>3</v>
      </c>
      <c r="AC62" s="43" t="str">
        <f t="shared" si="15"/>
        <v>0</v>
      </c>
      <c r="AD62" s="46" t="str">
        <f t="shared" si="16"/>
        <v>7.00</v>
      </c>
      <c r="AE62" s="46">
        <f t="shared" si="17"/>
        <v>7</v>
      </c>
      <c r="AF62" s="43">
        <f t="shared" si="18"/>
        <v>1</v>
      </c>
      <c r="AG62" s="42"/>
      <c r="AH62" s="43" t="str">
        <f t="shared" si="19"/>
        <v>0</v>
      </c>
      <c r="AI62" s="47">
        <v>14</v>
      </c>
      <c r="AJ62" s="43" t="str">
        <f t="shared" si="20"/>
        <v>1</v>
      </c>
      <c r="AK62" s="48" t="str">
        <f t="shared" si="21"/>
        <v>5.91</v>
      </c>
      <c r="AL62" s="49">
        <f t="shared" si="22"/>
        <v>5.90625</v>
      </c>
      <c r="AM62" s="34">
        <f t="shared" si="23"/>
        <v>6</v>
      </c>
      <c r="AN62" s="50" t="str">
        <f t="shared" si="24"/>
        <v>4.80</v>
      </c>
      <c r="AO62" s="51">
        <f t="shared" si="25"/>
        <v>4.8</v>
      </c>
      <c r="AP62" s="41">
        <f t="shared" si="26"/>
        <v>0</v>
      </c>
      <c r="AQ62" s="42">
        <v>5.5</v>
      </c>
      <c r="AR62" s="43" t="str">
        <f t="shared" si="27"/>
        <v>0</v>
      </c>
      <c r="AS62" s="44">
        <v>6.5</v>
      </c>
      <c r="AT62" s="43" t="str">
        <f t="shared" si="28"/>
        <v>0</v>
      </c>
      <c r="AU62" s="44">
        <v>5</v>
      </c>
      <c r="AV62" s="43" t="str">
        <f t="shared" si="29"/>
        <v>0</v>
      </c>
      <c r="AW62" s="44">
        <v>1</v>
      </c>
      <c r="AX62" s="43" t="str">
        <f t="shared" si="30"/>
        <v>0</v>
      </c>
      <c r="AY62" s="52" t="str">
        <f t="shared" si="31"/>
        <v>14.33</v>
      </c>
      <c r="AZ62" s="51">
        <f t="shared" si="32"/>
        <v>14.333333333333334</v>
      </c>
      <c r="BA62" s="41" t="str">
        <f t="shared" si="33"/>
        <v>6</v>
      </c>
      <c r="BB62" s="42">
        <v>14</v>
      </c>
      <c r="BC62" s="43" t="str">
        <f t="shared" si="34"/>
        <v>3</v>
      </c>
      <c r="BD62" s="47">
        <v>15</v>
      </c>
      <c r="BE62" s="43" t="str">
        <f t="shared" si="35"/>
        <v>3</v>
      </c>
      <c r="BF62" s="52" t="str">
        <f t="shared" si="36"/>
        <v>10.00</v>
      </c>
      <c r="BG62" s="51">
        <f t="shared" si="37"/>
        <v>10</v>
      </c>
      <c r="BH62" s="41" t="str">
        <f t="shared" si="38"/>
        <v>2</v>
      </c>
      <c r="BI62" s="42">
        <v>10</v>
      </c>
      <c r="BJ62" s="43" t="str">
        <f t="shared" si="39"/>
        <v>2</v>
      </c>
      <c r="BK62" s="52" t="str">
        <f t="shared" si="40"/>
        <v>6.25</v>
      </c>
      <c r="BL62" s="53">
        <f t="shared" si="41"/>
        <v>6.25</v>
      </c>
      <c r="BM62" s="43">
        <f t="shared" si="42"/>
        <v>1</v>
      </c>
      <c r="BN62" s="42"/>
      <c r="BO62" s="43" t="str">
        <f t="shared" si="43"/>
        <v>0</v>
      </c>
      <c r="BP62" s="47">
        <v>12.5</v>
      </c>
      <c r="BQ62" s="43" t="str">
        <f t="shared" si="44"/>
        <v>1</v>
      </c>
      <c r="BR62" s="54" t="str">
        <f t="shared" si="45"/>
        <v>7.09</v>
      </c>
      <c r="BS62" s="55">
        <f t="shared" si="46"/>
        <v>7.09375</v>
      </c>
      <c r="BT62" s="34">
        <f t="shared" si="47"/>
        <v>9</v>
      </c>
      <c r="BU62" s="56" t="str">
        <f t="shared" si="48"/>
        <v>6.50</v>
      </c>
      <c r="BV62" s="57">
        <f t="shared" si="49"/>
        <v>6.5</v>
      </c>
      <c r="BW62" s="58" t="s">
        <v>95</v>
      </c>
      <c r="BX62" s="69"/>
    </row>
    <row r="63" spans="1:76" ht="15.75">
      <c r="A63" s="34">
        <v>56</v>
      </c>
      <c r="B63" s="36" t="s">
        <v>306</v>
      </c>
      <c r="C63" s="36" t="s">
        <v>307</v>
      </c>
      <c r="D63" s="37" t="s">
        <v>308</v>
      </c>
      <c r="E63" s="38" t="s">
        <v>309</v>
      </c>
      <c r="F63" s="34" t="s">
        <v>79</v>
      </c>
      <c r="G63" s="39" t="str">
        <f t="shared" si="0"/>
        <v>11.30</v>
      </c>
      <c r="H63" s="40">
        <f t="shared" si="1"/>
        <v>11.3</v>
      </c>
      <c r="I63" s="41" t="str">
        <f t="shared" si="2"/>
        <v>20</v>
      </c>
      <c r="J63" s="42">
        <v>10.25</v>
      </c>
      <c r="K63" s="43" t="str">
        <f t="shared" si="3"/>
        <v>5</v>
      </c>
      <c r="L63" s="44">
        <v>9.75</v>
      </c>
      <c r="M63" s="43" t="str">
        <f t="shared" si="4"/>
        <v>0</v>
      </c>
      <c r="N63" s="44">
        <v>12.5</v>
      </c>
      <c r="O63" s="43" t="str">
        <f t="shared" si="5"/>
        <v>5</v>
      </c>
      <c r="P63" s="44">
        <v>14</v>
      </c>
      <c r="Q63" s="43" t="str">
        <f t="shared" si="6"/>
        <v>5</v>
      </c>
      <c r="R63" s="45" t="str">
        <f t="shared" si="7"/>
        <v>12.67</v>
      </c>
      <c r="S63" s="40">
        <f t="shared" si="8"/>
        <v>12.666666666666666</v>
      </c>
      <c r="T63" s="43" t="str">
        <f t="shared" si="9"/>
        <v>6</v>
      </c>
      <c r="U63" s="42">
        <v>13.125</v>
      </c>
      <c r="V63" s="43" t="str">
        <f t="shared" si="10"/>
        <v>3</v>
      </c>
      <c r="W63" s="44">
        <v>11.75</v>
      </c>
      <c r="X63" s="43" t="str">
        <f t="shared" si="11"/>
        <v>3</v>
      </c>
      <c r="Y63" s="45" t="str">
        <f t="shared" si="12"/>
        <v>10.50</v>
      </c>
      <c r="Z63" s="40">
        <f t="shared" si="13"/>
        <v>10.5</v>
      </c>
      <c r="AA63" s="41" t="str">
        <f t="shared" si="14"/>
        <v>2</v>
      </c>
      <c r="AB63" s="42">
        <v>10.5</v>
      </c>
      <c r="AC63" s="43" t="str">
        <f t="shared" si="15"/>
        <v>2</v>
      </c>
      <c r="AD63" s="46" t="str">
        <f t="shared" si="16"/>
        <v>11.75</v>
      </c>
      <c r="AE63" s="46">
        <f t="shared" si="17"/>
        <v>11.75</v>
      </c>
      <c r="AF63" s="43" t="str">
        <f t="shared" si="18"/>
        <v>2</v>
      </c>
      <c r="AG63" s="42">
        <v>11</v>
      </c>
      <c r="AH63" s="43" t="str">
        <f t="shared" si="19"/>
        <v>1</v>
      </c>
      <c r="AI63" s="47">
        <v>12.5</v>
      </c>
      <c r="AJ63" s="43" t="str">
        <f t="shared" si="20"/>
        <v>1</v>
      </c>
      <c r="AK63" s="48" t="str">
        <f t="shared" si="21"/>
        <v>11.56</v>
      </c>
      <c r="AL63" s="49">
        <f t="shared" si="22"/>
        <v>11.5625</v>
      </c>
      <c r="AM63" s="34">
        <f t="shared" si="23"/>
        <v>30</v>
      </c>
      <c r="AN63" s="50" t="str">
        <f t="shared" si="24"/>
        <v>11.93</v>
      </c>
      <c r="AO63" s="51">
        <f t="shared" si="25"/>
        <v>11.925000000000001</v>
      </c>
      <c r="AP63" s="41" t="str">
        <f t="shared" si="26"/>
        <v>20</v>
      </c>
      <c r="AQ63" s="42">
        <v>9.25</v>
      </c>
      <c r="AR63" s="43" t="str">
        <f t="shared" si="27"/>
        <v>0</v>
      </c>
      <c r="AS63" s="44">
        <v>13</v>
      </c>
      <c r="AT63" s="43" t="str">
        <f t="shared" si="28"/>
        <v>5</v>
      </c>
      <c r="AU63" s="44">
        <v>12.25</v>
      </c>
      <c r="AV63" s="43" t="str">
        <f t="shared" si="29"/>
        <v>5</v>
      </c>
      <c r="AW63" s="44">
        <v>14</v>
      </c>
      <c r="AX63" s="43" t="str">
        <f t="shared" si="30"/>
        <v>5</v>
      </c>
      <c r="AY63" s="52" t="str">
        <f t="shared" si="31"/>
        <v>16.00</v>
      </c>
      <c r="AZ63" s="51">
        <f t="shared" si="32"/>
        <v>16</v>
      </c>
      <c r="BA63" s="41" t="str">
        <f t="shared" si="33"/>
        <v>6</v>
      </c>
      <c r="BB63" s="42">
        <v>16</v>
      </c>
      <c r="BC63" s="43" t="str">
        <f t="shared" si="34"/>
        <v>3</v>
      </c>
      <c r="BD63" s="47">
        <v>16</v>
      </c>
      <c r="BE63" s="43" t="str">
        <f t="shared" si="35"/>
        <v>3</v>
      </c>
      <c r="BF63" s="52" t="str">
        <f t="shared" si="36"/>
        <v>10.00</v>
      </c>
      <c r="BG63" s="51">
        <f t="shared" si="37"/>
        <v>10</v>
      </c>
      <c r="BH63" s="41" t="str">
        <f t="shared" si="38"/>
        <v>2</v>
      </c>
      <c r="BI63" s="42">
        <v>10</v>
      </c>
      <c r="BJ63" s="43" t="str">
        <f t="shared" si="39"/>
        <v>2</v>
      </c>
      <c r="BK63" s="52" t="str">
        <f t="shared" si="40"/>
        <v>12.50</v>
      </c>
      <c r="BL63" s="53">
        <f t="shared" si="41"/>
        <v>12.5</v>
      </c>
      <c r="BM63" s="43" t="str">
        <f t="shared" si="42"/>
        <v>2</v>
      </c>
      <c r="BN63" s="42">
        <v>8.5</v>
      </c>
      <c r="BO63" s="43" t="str">
        <f t="shared" si="43"/>
        <v>0</v>
      </c>
      <c r="BP63" s="47">
        <v>16.5</v>
      </c>
      <c r="BQ63" s="43" t="str">
        <f t="shared" si="44"/>
        <v>1</v>
      </c>
      <c r="BR63" s="54" t="str">
        <f t="shared" si="45"/>
        <v>12.64</v>
      </c>
      <c r="BS63" s="55">
        <f t="shared" si="46"/>
        <v>12.640625</v>
      </c>
      <c r="BT63" s="34">
        <f t="shared" si="47"/>
        <v>30</v>
      </c>
      <c r="BU63" s="56" t="str">
        <f t="shared" si="48"/>
        <v>12.10</v>
      </c>
      <c r="BV63" s="57">
        <f t="shared" si="49"/>
        <v>12.1015625</v>
      </c>
      <c r="BW63" s="58" t="str">
        <f t="shared" si="50"/>
        <v>Admis(e)</v>
      </c>
      <c r="BX63" s="66">
        <v>1</v>
      </c>
    </row>
    <row r="64" spans="1:76" ht="15.75">
      <c r="A64" s="34">
        <v>57</v>
      </c>
      <c r="B64" s="67" t="s">
        <v>310</v>
      </c>
      <c r="C64" s="67" t="s">
        <v>311</v>
      </c>
      <c r="D64" s="68" t="s">
        <v>278</v>
      </c>
      <c r="E64" s="38" t="s">
        <v>312</v>
      </c>
      <c r="F64" s="34" t="s">
        <v>211</v>
      </c>
      <c r="G64" s="39" t="str">
        <f t="shared" si="0"/>
        <v>8.53</v>
      </c>
      <c r="H64" s="40">
        <f t="shared" si="1"/>
        <v>8.5250000000000004</v>
      </c>
      <c r="I64" s="41">
        <f t="shared" si="2"/>
        <v>5</v>
      </c>
      <c r="J64" s="42">
        <v>5.75</v>
      </c>
      <c r="K64" s="43" t="str">
        <f t="shared" si="3"/>
        <v>0</v>
      </c>
      <c r="L64" s="44">
        <v>9</v>
      </c>
      <c r="M64" s="43" t="str">
        <f t="shared" si="4"/>
        <v>0</v>
      </c>
      <c r="N64" s="44">
        <v>9</v>
      </c>
      <c r="O64" s="43" t="str">
        <f t="shared" si="5"/>
        <v>0</v>
      </c>
      <c r="P64" s="44">
        <v>11.5</v>
      </c>
      <c r="Q64" s="43" t="str">
        <f t="shared" si="6"/>
        <v>5</v>
      </c>
      <c r="R64" s="45" t="str">
        <f t="shared" si="7"/>
        <v>10.08</v>
      </c>
      <c r="S64" s="40">
        <f t="shared" si="8"/>
        <v>10.083333333333334</v>
      </c>
      <c r="T64" s="43" t="str">
        <f t="shared" si="9"/>
        <v>6</v>
      </c>
      <c r="U64" s="42">
        <v>10.25</v>
      </c>
      <c r="V64" s="43" t="str">
        <f t="shared" si="10"/>
        <v>3</v>
      </c>
      <c r="W64" s="44">
        <v>9.75</v>
      </c>
      <c r="X64" s="43" t="str">
        <f t="shared" si="11"/>
        <v>0</v>
      </c>
      <c r="Y64" s="45" t="str">
        <f t="shared" si="12"/>
        <v>11.50</v>
      </c>
      <c r="Z64" s="40">
        <f t="shared" si="13"/>
        <v>11.5</v>
      </c>
      <c r="AA64" s="41" t="str">
        <f t="shared" si="14"/>
        <v>2</v>
      </c>
      <c r="AB64" s="42">
        <v>11.5</v>
      </c>
      <c r="AC64" s="43" t="str">
        <f t="shared" si="15"/>
        <v>2</v>
      </c>
      <c r="AD64" s="46" t="str">
        <f t="shared" si="16"/>
        <v>8.50</v>
      </c>
      <c r="AE64" s="46">
        <f t="shared" si="17"/>
        <v>8.5</v>
      </c>
      <c r="AF64" s="43">
        <f t="shared" si="18"/>
        <v>1</v>
      </c>
      <c r="AG64" s="42">
        <v>10</v>
      </c>
      <c r="AH64" s="43" t="str">
        <f t="shared" si="19"/>
        <v>1</v>
      </c>
      <c r="AI64" s="47">
        <v>7</v>
      </c>
      <c r="AJ64" s="43" t="str">
        <f t="shared" si="20"/>
        <v>0</v>
      </c>
      <c r="AK64" s="48" t="str">
        <f t="shared" si="21"/>
        <v>9.00</v>
      </c>
      <c r="AL64" s="49">
        <f t="shared" si="22"/>
        <v>9</v>
      </c>
      <c r="AM64" s="34">
        <f t="shared" si="23"/>
        <v>14</v>
      </c>
      <c r="AN64" s="50" t="str">
        <f t="shared" si="24"/>
        <v>8.65</v>
      </c>
      <c r="AO64" s="51">
        <f t="shared" si="25"/>
        <v>8.65</v>
      </c>
      <c r="AP64" s="41">
        <f t="shared" si="26"/>
        <v>5</v>
      </c>
      <c r="AQ64" s="42">
        <v>8</v>
      </c>
      <c r="AR64" s="43" t="str">
        <f t="shared" si="27"/>
        <v>0</v>
      </c>
      <c r="AS64" s="44">
        <v>10</v>
      </c>
      <c r="AT64" s="43" t="str">
        <f t="shared" si="28"/>
        <v>5</v>
      </c>
      <c r="AU64" s="44">
        <v>7.5</v>
      </c>
      <c r="AV64" s="43" t="str">
        <f t="shared" si="29"/>
        <v>0</v>
      </c>
      <c r="AW64" s="44">
        <v>8.75</v>
      </c>
      <c r="AX64" s="43" t="str">
        <f t="shared" si="30"/>
        <v>0</v>
      </c>
      <c r="AY64" s="52" t="str">
        <f t="shared" si="31"/>
        <v>14.33</v>
      </c>
      <c r="AZ64" s="51">
        <f t="shared" si="32"/>
        <v>14.333333333333334</v>
      </c>
      <c r="BA64" s="41" t="str">
        <f t="shared" si="33"/>
        <v>6</v>
      </c>
      <c r="BB64" s="42">
        <v>14</v>
      </c>
      <c r="BC64" s="43" t="str">
        <f t="shared" si="34"/>
        <v>3</v>
      </c>
      <c r="BD64" s="47">
        <v>15</v>
      </c>
      <c r="BE64" s="43" t="str">
        <f t="shared" si="35"/>
        <v>3</v>
      </c>
      <c r="BF64" s="52" t="str">
        <f t="shared" si="36"/>
        <v>10.00</v>
      </c>
      <c r="BG64" s="51">
        <f t="shared" si="37"/>
        <v>10</v>
      </c>
      <c r="BH64" s="41" t="str">
        <f t="shared" si="38"/>
        <v>2</v>
      </c>
      <c r="BI64" s="42">
        <v>10</v>
      </c>
      <c r="BJ64" s="43" t="str">
        <f t="shared" si="39"/>
        <v>2</v>
      </c>
      <c r="BK64" s="52" t="str">
        <f t="shared" si="40"/>
        <v>6.75</v>
      </c>
      <c r="BL64" s="53">
        <f t="shared" si="41"/>
        <v>6.75</v>
      </c>
      <c r="BM64" s="43">
        <f t="shared" si="42"/>
        <v>0</v>
      </c>
      <c r="BN64" s="42">
        <v>5.5</v>
      </c>
      <c r="BO64" s="43" t="str">
        <f t="shared" si="43"/>
        <v>0</v>
      </c>
      <c r="BP64" s="47">
        <v>8</v>
      </c>
      <c r="BQ64" s="43" t="str">
        <f t="shared" si="44"/>
        <v>0</v>
      </c>
      <c r="BR64" s="54" t="str">
        <f t="shared" si="45"/>
        <v>9.56</v>
      </c>
      <c r="BS64" s="55">
        <f t="shared" si="46"/>
        <v>9.5625</v>
      </c>
      <c r="BT64" s="34">
        <f t="shared" si="47"/>
        <v>13</v>
      </c>
      <c r="BU64" s="56" t="str">
        <f t="shared" si="48"/>
        <v>9.28</v>
      </c>
      <c r="BV64" s="57">
        <f t="shared" si="49"/>
        <v>9.28125</v>
      </c>
      <c r="BW64" s="58" t="s">
        <v>95</v>
      </c>
      <c r="BX64" s="69"/>
    </row>
    <row r="65" spans="1:76" ht="15.75">
      <c r="A65" s="34">
        <v>58</v>
      </c>
      <c r="B65" s="36" t="s">
        <v>313</v>
      </c>
      <c r="C65" s="36" t="s">
        <v>314</v>
      </c>
      <c r="D65" s="37" t="s">
        <v>315</v>
      </c>
      <c r="E65" s="38" t="s">
        <v>316</v>
      </c>
      <c r="F65" s="34" t="s">
        <v>94</v>
      </c>
      <c r="G65" s="39" t="str">
        <f t="shared" si="0"/>
        <v>10.65</v>
      </c>
      <c r="H65" s="40">
        <f t="shared" si="1"/>
        <v>10.65</v>
      </c>
      <c r="I65" s="41" t="str">
        <f t="shared" si="2"/>
        <v>20</v>
      </c>
      <c r="J65" s="42">
        <v>8</v>
      </c>
      <c r="K65" s="43" t="str">
        <f t="shared" si="3"/>
        <v>0</v>
      </c>
      <c r="L65" s="44">
        <v>9</v>
      </c>
      <c r="M65" s="43" t="str">
        <f t="shared" si="4"/>
        <v>0</v>
      </c>
      <c r="N65" s="44">
        <v>15.5</v>
      </c>
      <c r="O65" s="43" t="str">
        <f t="shared" si="5"/>
        <v>5</v>
      </c>
      <c r="P65" s="44">
        <v>12.25</v>
      </c>
      <c r="Q65" s="43" t="str">
        <f t="shared" si="6"/>
        <v>5</v>
      </c>
      <c r="R65" s="45" t="str">
        <f t="shared" si="7"/>
        <v>11.42</v>
      </c>
      <c r="S65" s="40">
        <f t="shared" si="8"/>
        <v>11.416666666666666</v>
      </c>
      <c r="T65" s="43" t="str">
        <f t="shared" si="9"/>
        <v>6</v>
      </c>
      <c r="U65" s="42">
        <v>10.875</v>
      </c>
      <c r="V65" s="43" t="str">
        <f t="shared" si="10"/>
        <v>3</v>
      </c>
      <c r="W65" s="44">
        <v>12.5</v>
      </c>
      <c r="X65" s="43" t="str">
        <f t="shared" si="11"/>
        <v>3</v>
      </c>
      <c r="Y65" s="45" t="str">
        <f t="shared" si="12"/>
        <v>11.50</v>
      </c>
      <c r="Z65" s="40">
        <f t="shared" si="13"/>
        <v>11.5</v>
      </c>
      <c r="AA65" s="41" t="str">
        <f t="shared" si="14"/>
        <v>2</v>
      </c>
      <c r="AB65" s="42">
        <v>11.5</v>
      </c>
      <c r="AC65" s="43" t="str">
        <f t="shared" si="15"/>
        <v>2</v>
      </c>
      <c r="AD65" s="46" t="str">
        <f t="shared" si="16"/>
        <v>8.25</v>
      </c>
      <c r="AE65" s="46">
        <f t="shared" si="17"/>
        <v>8.25</v>
      </c>
      <c r="AF65" s="43">
        <f t="shared" si="18"/>
        <v>0</v>
      </c>
      <c r="AG65" s="42">
        <v>8</v>
      </c>
      <c r="AH65" s="43" t="str">
        <f t="shared" si="19"/>
        <v>0</v>
      </c>
      <c r="AI65" s="47">
        <v>8.5</v>
      </c>
      <c r="AJ65" s="43" t="str">
        <f t="shared" si="20"/>
        <v>0</v>
      </c>
      <c r="AK65" s="48" t="str">
        <f t="shared" si="21"/>
        <v>10.55</v>
      </c>
      <c r="AL65" s="49">
        <f t="shared" si="22"/>
        <v>10.546875</v>
      </c>
      <c r="AM65" s="34">
        <f t="shared" si="23"/>
        <v>30</v>
      </c>
      <c r="AN65" s="50" t="str">
        <f t="shared" si="24"/>
        <v>11.55</v>
      </c>
      <c r="AO65" s="51">
        <f t="shared" si="25"/>
        <v>11.55</v>
      </c>
      <c r="AP65" s="41" t="str">
        <f t="shared" si="26"/>
        <v>20</v>
      </c>
      <c r="AQ65" s="42">
        <v>9.5</v>
      </c>
      <c r="AR65" s="43" t="str">
        <f t="shared" si="27"/>
        <v>0</v>
      </c>
      <c r="AS65" s="44">
        <v>13</v>
      </c>
      <c r="AT65" s="43" t="str">
        <f t="shared" si="28"/>
        <v>5</v>
      </c>
      <c r="AU65" s="44">
        <v>13.75</v>
      </c>
      <c r="AV65" s="43" t="str">
        <f t="shared" si="29"/>
        <v>5</v>
      </c>
      <c r="AW65" s="44">
        <v>10.25</v>
      </c>
      <c r="AX65" s="43" t="str">
        <f t="shared" si="30"/>
        <v>5</v>
      </c>
      <c r="AY65" s="52" t="str">
        <f t="shared" si="31"/>
        <v>15.58</v>
      </c>
      <c r="AZ65" s="51">
        <f t="shared" si="32"/>
        <v>15.583333333333334</v>
      </c>
      <c r="BA65" s="41" t="str">
        <f t="shared" si="33"/>
        <v>6</v>
      </c>
      <c r="BB65" s="42">
        <v>16</v>
      </c>
      <c r="BC65" s="43" t="str">
        <f t="shared" si="34"/>
        <v>3</v>
      </c>
      <c r="BD65" s="47">
        <v>14.75</v>
      </c>
      <c r="BE65" s="43" t="str">
        <f t="shared" si="35"/>
        <v>3</v>
      </c>
      <c r="BF65" s="52" t="str">
        <f t="shared" si="36"/>
        <v>10.00</v>
      </c>
      <c r="BG65" s="51">
        <f t="shared" si="37"/>
        <v>10</v>
      </c>
      <c r="BH65" s="41" t="str">
        <f t="shared" si="38"/>
        <v>2</v>
      </c>
      <c r="BI65" s="42">
        <v>10</v>
      </c>
      <c r="BJ65" s="43" t="str">
        <f t="shared" si="39"/>
        <v>2</v>
      </c>
      <c r="BK65" s="52" t="str">
        <f t="shared" si="40"/>
        <v>9.00</v>
      </c>
      <c r="BL65" s="53">
        <f t="shared" si="41"/>
        <v>9</v>
      </c>
      <c r="BM65" s="43">
        <f t="shared" si="42"/>
        <v>1</v>
      </c>
      <c r="BN65" s="42">
        <v>8</v>
      </c>
      <c r="BO65" s="43" t="str">
        <f t="shared" si="43"/>
        <v>0</v>
      </c>
      <c r="BP65" s="47">
        <v>10</v>
      </c>
      <c r="BQ65" s="43" t="str">
        <f t="shared" si="44"/>
        <v>1</v>
      </c>
      <c r="BR65" s="54" t="str">
        <f t="shared" si="45"/>
        <v>11.89</v>
      </c>
      <c r="BS65" s="55">
        <f t="shared" si="46"/>
        <v>11.890625</v>
      </c>
      <c r="BT65" s="34">
        <f t="shared" si="47"/>
        <v>30</v>
      </c>
      <c r="BU65" s="56" t="str">
        <f t="shared" si="48"/>
        <v>11.22</v>
      </c>
      <c r="BV65" s="57">
        <f t="shared" si="49"/>
        <v>11.21875</v>
      </c>
      <c r="BW65" s="58" t="str">
        <f t="shared" si="50"/>
        <v>Admis(e)</v>
      </c>
      <c r="BX65" s="66">
        <v>1</v>
      </c>
    </row>
    <row r="66" spans="1:76" ht="15.75">
      <c r="A66" s="34">
        <v>59</v>
      </c>
      <c r="B66" s="36" t="s">
        <v>317</v>
      </c>
      <c r="C66" s="36" t="s">
        <v>318</v>
      </c>
      <c r="D66" s="37" t="s">
        <v>319</v>
      </c>
      <c r="E66" s="38" t="s">
        <v>320</v>
      </c>
      <c r="F66" s="34" t="s">
        <v>79</v>
      </c>
      <c r="G66" s="39" t="str">
        <f t="shared" si="0"/>
        <v>10.90</v>
      </c>
      <c r="H66" s="40">
        <f t="shared" si="1"/>
        <v>10.9</v>
      </c>
      <c r="I66" s="41" t="str">
        <f t="shared" si="2"/>
        <v>20</v>
      </c>
      <c r="J66" s="42">
        <v>10.25</v>
      </c>
      <c r="K66" s="43" t="str">
        <f t="shared" si="3"/>
        <v>5</v>
      </c>
      <c r="L66" s="44">
        <v>7.75</v>
      </c>
      <c r="M66" s="43" t="str">
        <f t="shared" si="4"/>
        <v>0</v>
      </c>
      <c r="N66" s="44">
        <v>16</v>
      </c>
      <c r="O66" s="43" t="str">
        <f t="shared" si="5"/>
        <v>5</v>
      </c>
      <c r="P66" s="44">
        <v>11.5</v>
      </c>
      <c r="Q66" s="43" t="str">
        <f t="shared" si="6"/>
        <v>5</v>
      </c>
      <c r="R66" s="45" t="str">
        <f t="shared" si="7"/>
        <v>11.92</v>
      </c>
      <c r="S66" s="40">
        <f t="shared" si="8"/>
        <v>11.916666666666666</v>
      </c>
      <c r="T66" s="43" t="str">
        <f t="shared" si="9"/>
        <v>6</v>
      </c>
      <c r="U66" s="42">
        <v>11.625</v>
      </c>
      <c r="V66" s="43" t="str">
        <f t="shared" si="10"/>
        <v>3</v>
      </c>
      <c r="W66" s="44">
        <v>12.5</v>
      </c>
      <c r="X66" s="43" t="str">
        <f t="shared" si="11"/>
        <v>3</v>
      </c>
      <c r="Y66" s="45" t="str">
        <f t="shared" si="12"/>
        <v>11.00</v>
      </c>
      <c r="Z66" s="40">
        <f t="shared" si="13"/>
        <v>11</v>
      </c>
      <c r="AA66" s="41" t="str">
        <f t="shared" si="14"/>
        <v>2</v>
      </c>
      <c r="AB66" s="42">
        <v>11</v>
      </c>
      <c r="AC66" s="43" t="str">
        <f t="shared" si="15"/>
        <v>2</v>
      </c>
      <c r="AD66" s="46" t="str">
        <f t="shared" si="16"/>
        <v>13.25</v>
      </c>
      <c r="AE66" s="46">
        <f t="shared" si="17"/>
        <v>13.25</v>
      </c>
      <c r="AF66" s="43" t="str">
        <f t="shared" si="18"/>
        <v>2</v>
      </c>
      <c r="AG66" s="42">
        <v>12</v>
      </c>
      <c r="AH66" s="43" t="str">
        <f t="shared" si="19"/>
        <v>1</v>
      </c>
      <c r="AI66" s="47">
        <v>14.5</v>
      </c>
      <c r="AJ66" s="43" t="str">
        <f t="shared" si="20"/>
        <v>1</v>
      </c>
      <c r="AK66" s="48" t="str">
        <f t="shared" si="21"/>
        <v>11.39</v>
      </c>
      <c r="AL66" s="49">
        <f t="shared" si="22"/>
        <v>11.390625</v>
      </c>
      <c r="AM66" s="34">
        <f t="shared" si="23"/>
        <v>30</v>
      </c>
      <c r="AN66" s="50" t="str">
        <f t="shared" si="24"/>
        <v>11.23</v>
      </c>
      <c r="AO66" s="51">
        <f t="shared" si="25"/>
        <v>11.225</v>
      </c>
      <c r="AP66" s="41" t="str">
        <f t="shared" si="26"/>
        <v>20</v>
      </c>
      <c r="AQ66" s="42">
        <v>10.5</v>
      </c>
      <c r="AR66" s="43" t="str">
        <f t="shared" si="27"/>
        <v>5</v>
      </c>
      <c r="AS66" s="44">
        <v>9.25</v>
      </c>
      <c r="AT66" s="43" t="str">
        <f t="shared" si="28"/>
        <v>0</v>
      </c>
      <c r="AU66" s="44">
        <v>11.25</v>
      </c>
      <c r="AV66" s="43" t="str">
        <f t="shared" si="29"/>
        <v>5</v>
      </c>
      <c r="AW66" s="44">
        <v>15.25</v>
      </c>
      <c r="AX66" s="43" t="str">
        <f t="shared" si="30"/>
        <v>5</v>
      </c>
      <c r="AY66" s="52" t="str">
        <f t="shared" si="31"/>
        <v>16.00</v>
      </c>
      <c r="AZ66" s="51">
        <f t="shared" si="32"/>
        <v>16</v>
      </c>
      <c r="BA66" s="41" t="str">
        <f t="shared" si="33"/>
        <v>6</v>
      </c>
      <c r="BB66" s="42">
        <v>16</v>
      </c>
      <c r="BC66" s="43" t="str">
        <f t="shared" si="34"/>
        <v>3</v>
      </c>
      <c r="BD66" s="47">
        <v>16</v>
      </c>
      <c r="BE66" s="43" t="str">
        <f t="shared" si="35"/>
        <v>3</v>
      </c>
      <c r="BF66" s="52" t="str">
        <f t="shared" si="36"/>
        <v>10.00</v>
      </c>
      <c r="BG66" s="51">
        <f t="shared" si="37"/>
        <v>10</v>
      </c>
      <c r="BH66" s="41" t="str">
        <f t="shared" si="38"/>
        <v>2</v>
      </c>
      <c r="BI66" s="42">
        <v>10</v>
      </c>
      <c r="BJ66" s="43" t="str">
        <f t="shared" si="39"/>
        <v>2</v>
      </c>
      <c r="BK66" s="52" t="str">
        <f t="shared" si="40"/>
        <v>12.50</v>
      </c>
      <c r="BL66" s="53">
        <f t="shared" si="41"/>
        <v>12.5</v>
      </c>
      <c r="BM66" s="43" t="str">
        <f t="shared" si="42"/>
        <v>2</v>
      </c>
      <c r="BN66" s="42">
        <v>10</v>
      </c>
      <c r="BO66" s="43" t="str">
        <f t="shared" si="43"/>
        <v>1</v>
      </c>
      <c r="BP66" s="47">
        <v>15</v>
      </c>
      <c r="BQ66" s="43" t="str">
        <f t="shared" si="44"/>
        <v>1</v>
      </c>
      <c r="BR66" s="54" t="str">
        <f t="shared" si="45"/>
        <v>12.20</v>
      </c>
      <c r="BS66" s="55">
        <f t="shared" si="46"/>
        <v>12.203125</v>
      </c>
      <c r="BT66" s="34">
        <f t="shared" si="47"/>
        <v>30</v>
      </c>
      <c r="BU66" s="56" t="str">
        <f t="shared" si="48"/>
        <v>11.80</v>
      </c>
      <c r="BV66" s="57">
        <f t="shared" si="49"/>
        <v>11.796875</v>
      </c>
      <c r="BW66" s="58" t="str">
        <f t="shared" si="50"/>
        <v>Admis(e)</v>
      </c>
      <c r="BX66" s="66">
        <v>1</v>
      </c>
    </row>
    <row r="67" spans="1:76" ht="15.75">
      <c r="A67" s="34">
        <v>60</v>
      </c>
      <c r="B67" s="67" t="s">
        <v>321</v>
      </c>
      <c r="C67" s="67" t="s">
        <v>322</v>
      </c>
      <c r="D67" s="68" t="s">
        <v>323</v>
      </c>
      <c r="E67" s="38" t="s">
        <v>324</v>
      </c>
      <c r="F67" s="34" t="s">
        <v>108</v>
      </c>
      <c r="G67" s="39" t="str">
        <f t="shared" si="0"/>
        <v>9.33</v>
      </c>
      <c r="H67" s="40">
        <f t="shared" si="1"/>
        <v>9.3249999999999993</v>
      </c>
      <c r="I67" s="41">
        <f t="shared" si="2"/>
        <v>10</v>
      </c>
      <c r="J67" s="42">
        <v>7.25</v>
      </c>
      <c r="K67" s="43" t="str">
        <f t="shared" si="3"/>
        <v>0</v>
      </c>
      <c r="L67" s="44">
        <v>8</v>
      </c>
      <c r="M67" s="43" t="str">
        <f t="shared" si="4"/>
        <v>0</v>
      </c>
      <c r="N67" s="44">
        <v>13.25</v>
      </c>
      <c r="O67" s="43" t="str">
        <f t="shared" si="5"/>
        <v>5</v>
      </c>
      <c r="P67" s="44">
        <v>10.5</v>
      </c>
      <c r="Q67" s="43" t="str">
        <f t="shared" si="6"/>
        <v>5</v>
      </c>
      <c r="R67" s="45" t="str">
        <f t="shared" si="7"/>
        <v>10.08</v>
      </c>
      <c r="S67" s="40">
        <f t="shared" si="8"/>
        <v>10.083333333333334</v>
      </c>
      <c r="T67" s="43" t="str">
        <f t="shared" si="9"/>
        <v>6</v>
      </c>
      <c r="U67" s="42">
        <v>10</v>
      </c>
      <c r="V67" s="43" t="str">
        <f t="shared" si="10"/>
        <v>3</v>
      </c>
      <c r="W67" s="44">
        <v>10.25</v>
      </c>
      <c r="X67" s="43" t="str">
        <f t="shared" si="11"/>
        <v>3</v>
      </c>
      <c r="Y67" s="45" t="str">
        <f t="shared" si="12"/>
        <v>8.00</v>
      </c>
      <c r="Z67" s="40">
        <f t="shared" si="13"/>
        <v>8</v>
      </c>
      <c r="AA67" s="41">
        <f t="shared" si="14"/>
        <v>0</v>
      </c>
      <c r="AB67" s="42">
        <v>8</v>
      </c>
      <c r="AC67" s="43" t="str">
        <f t="shared" si="15"/>
        <v>0</v>
      </c>
      <c r="AD67" s="46" t="str">
        <f t="shared" si="16"/>
        <v>9.00</v>
      </c>
      <c r="AE67" s="46">
        <f t="shared" si="17"/>
        <v>9</v>
      </c>
      <c r="AF67" s="43">
        <f t="shared" si="18"/>
        <v>1</v>
      </c>
      <c r="AG67" s="42">
        <v>11</v>
      </c>
      <c r="AH67" s="43" t="str">
        <f t="shared" si="19"/>
        <v>1</v>
      </c>
      <c r="AI67" s="47">
        <v>7</v>
      </c>
      <c r="AJ67" s="43" t="str">
        <f t="shared" si="20"/>
        <v>0</v>
      </c>
      <c r="AK67" s="48" t="str">
        <f t="shared" si="21"/>
        <v>9.34</v>
      </c>
      <c r="AL67" s="49">
        <f t="shared" si="22"/>
        <v>9.34375</v>
      </c>
      <c r="AM67" s="34">
        <f t="shared" si="23"/>
        <v>17</v>
      </c>
      <c r="AN67" s="50" t="str">
        <f t="shared" si="24"/>
        <v>7.93</v>
      </c>
      <c r="AO67" s="51">
        <f t="shared" si="25"/>
        <v>7.9249999999999998</v>
      </c>
      <c r="AP67" s="41">
        <f t="shared" si="26"/>
        <v>0</v>
      </c>
      <c r="AQ67" s="42">
        <v>8.5</v>
      </c>
      <c r="AR67" s="43" t="str">
        <f t="shared" si="27"/>
        <v>0</v>
      </c>
      <c r="AS67" s="44">
        <v>8.25</v>
      </c>
      <c r="AT67" s="43" t="str">
        <f t="shared" si="28"/>
        <v>0</v>
      </c>
      <c r="AU67" s="44">
        <v>7.5</v>
      </c>
      <c r="AV67" s="43" t="str">
        <f t="shared" si="29"/>
        <v>0</v>
      </c>
      <c r="AW67" s="44">
        <v>7</v>
      </c>
      <c r="AX67" s="43" t="str">
        <f t="shared" si="30"/>
        <v>0</v>
      </c>
      <c r="AY67" s="52" t="str">
        <f t="shared" si="31"/>
        <v>15.50</v>
      </c>
      <c r="AZ67" s="51">
        <f t="shared" si="32"/>
        <v>15.5</v>
      </c>
      <c r="BA67" s="41" t="str">
        <f t="shared" si="33"/>
        <v>6</v>
      </c>
      <c r="BB67" s="42">
        <v>16</v>
      </c>
      <c r="BC67" s="43" t="str">
        <f t="shared" si="34"/>
        <v>3</v>
      </c>
      <c r="BD67" s="47">
        <v>14.5</v>
      </c>
      <c r="BE67" s="43" t="str">
        <f t="shared" si="35"/>
        <v>3</v>
      </c>
      <c r="BF67" s="52" t="str">
        <f t="shared" si="36"/>
        <v>10.00</v>
      </c>
      <c r="BG67" s="51">
        <f t="shared" si="37"/>
        <v>10</v>
      </c>
      <c r="BH67" s="41" t="str">
        <f t="shared" si="38"/>
        <v>2</v>
      </c>
      <c r="BI67" s="42">
        <v>10</v>
      </c>
      <c r="BJ67" s="43" t="str">
        <f t="shared" si="39"/>
        <v>2</v>
      </c>
      <c r="BK67" s="52" t="str">
        <f t="shared" si="40"/>
        <v>7.25</v>
      </c>
      <c r="BL67" s="53">
        <f t="shared" si="41"/>
        <v>7.25</v>
      </c>
      <c r="BM67" s="43">
        <f t="shared" si="42"/>
        <v>1</v>
      </c>
      <c r="BN67" s="42">
        <v>4</v>
      </c>
      <c r="BO67" s="43" t="str">
        <f t="shared" si="43"/>
        <v>0</v>
      </c>
      <c r="BP67" s="47">
        <v>10.5</v>
      </c>
      <c r="BQ67" s="43" t="str">
        <f t="shared" si="44"/>
        <v>1</v>
      </c>
      <c r="BR67" s="54" t="str">
        <f t="shared" si="45"/>
        <v>9.39</v>
      </c>
      <c r="BS67" s="55">
        <f t="shared" si="46"/>
        <v>9.390625</v>
      </c>
      <c r="BT67" s="34">
        <f t="shared" si="47"/>
        <v>9</v>
      </c>
      <c r="BU67" s="56" t="str">
        <f t="shared" si="48"/>
        <v>9.37</v>
      </c>
      <c r="BV67" s="57">
        <f t="shared" si="49"/>
        <v>9.3671875</v>
      </c>
      <c r="BW67" s="58" t="s">
        <v>95</v>
      </c>
      <c r="BX67" s="69"/>
    </row>
    <row r="68" spans="1:76" ht="15.75">
      <c r="A68" s="34">
        <v>61</v>
      </c>
      <c r="B68" s="36" t="s">
        <v>325</v>
      </c>
      <c r="C68" s="36" t="s">
        <v>326</v>
      </c>
      <c r="D68" s="37" t="s">
        <v>327</v>
      </c>
      <c r="E68" s="38" t="s">
        <v>328</v>
      </c>
      <c r="F68" s="34" t="s">
        <v>79</v>
      </c>
      <c r="G68" s="39" t="str">
        <f t="shared" si="0"/>
        <v>11.23</v>
      </c>
      <c r="H68" s="40">
        <f t="shared" si="1"/>
        <v>11.225</v>
      </c>
      <c r="I68" s="41" t="str">
        <f t="shared" si="2"/>
        <v>20</v>
      </c>
      <c r="J68" s="42">
        <v>9.75</v>
      </c>
      <c r="K68" s="43" t="str">
        <f t="shared" si="3"/>
        <v>0</v>
      </c>
      <c r="L68" s="44">
        <v>10</v>
      </c>
      <c r="M68" s="43" t="str">
        <f t="shared" si="4"/>
        <v>5</v>
      </c>
      <c r="N68" s="44">
        <v>14.25</v>
      </c>
      <c r="O68" s="43" t="str">
        <f t="shared" si="5"/>
        <v>5</v>
      </c>
      <c r="P68" s="44">
        <v>12.25</v>
      </c>
      <c r="Q68" s="43" t="str">
        <f t="shared" si="6"/>
        <v>5</v>
      </c>
      <c r="R68" s="45" t="str">
        <f t="shared" si="7"/>
        <v>11.50</v>
      </c>
      <c r="S68" s="40">
        <f t="shared" si="8"/>
        <v>11.5</v>
      </c>
      <c r="T68" s="43" t="str">
        <f t="shared" si="9"/>
        <v>6</v>
      </c>
      <c r="U68" s="42">
        <v>12.125</v>
      </c>
      <c r="V68" s="43" t="str">
        <f t="shared" si="10"/>
        <v>3</v>
      </c>
      <c r="W68" s="44">
        <v>10.25</v>
      </c>
      <c r="X68" s="43" t="str">
        <f t="shared" si="11"/>
        <v>3</v>
      </c>
      <c r="Y68" s="45" t="str">
        <f t="shared" si="12"/>
        <v>9.00</v>
      </c>
      <c r="Z68" s="40">
        <f t="shared" si="13"/>
        <v>9</v>
      </c>
      <c r="AA68" s="41">
        <f t="shared" si="14"/>
        <v>0</v>
      </c>
      <c r="AB68" s="42">
        <v>9</v>
      </c>
      <c r="AC68" s="43" t="str">
        <f t="shared" si="15"/>
        <v>0</v>
      </c>
      <c r="AD68" s="46" t="str">
        <f t="shared" si="16"/>
        <v>8.75</v>
      </c>
      <c r="AE68" s="46">
        <f t="shared" si="17"/>
        <v>8.75</v>
      </c>
      <c r="AF68" s="43">
        <f t="shared" si="18"/>
        <v>1</v>
      </c>
      <c r="AG68" s="42">
        <v>7</v>
      </c>
      <c r="AH68" s="43" t="str">
        <f t="shared" si="19"/>
        <v>0</v>
      </c>
      <c r="AI68" s="47">
        <v>10.5</v>
      </c>
      <c r="AJ68" s="43" t="str">
        <f t="shared" si="20"/>
        <v>1</v>
      </c>
      <c r="AK68" s="48" t="str">
        <f t="shared" si="21"/>
        <v>10.83</v>
      </c>
      <c r="AL68" s="49">
        <f t="shared" si="22"/>
        <v>10.828125</v>
      </c>
      <c r="AM68" s="34">
        <f t="shared" si="23"/>
        <v>30</v>
      </c>
      <c r="AN68" s="50" t="str">
        <f t="shared" si="24"/>
        <v>10.25</v>
      </c>
      <c r="AO68" s="51">
        <f t="shared" si="25"/>
        <v>10.25</v>
      </c>
      <c r="AP68" s="41" t="str">
        <f t="shared" si="26"/>
        <v>20</v>
      </c>
      <c r="AQ68" s="42">
        <v>10</v>
      </c>
      <c r="AR68" s="43" t="str">
        <f t="shared" si="27"/>
        <v>5</v>
      </c>
      <c r="AS68" s="44">
        <v>9.5</v>
      </c>
      <c r="AT68" s="43" t="str">
        <f t="shared" si="28"/>
        <v>0</v>
      </c>
      <c r="AU68" s="44">
        <v>11.5</v>
      </c>
      <c r="AV68" s="43" t="str">
        <f t="shared" si="29"/>
        <v>5</v>
      </c>
      <c r="AW68" s="44">
        <v>10.5</v>
      </c>
      <c r="AX68" s="43" t="str">
        <f t="shared" si="30"/>
        <v>5</v>
      </c>
      <c r="AY68" s="52" t="str">
        <f t="shared" si="31"/>
        <v>15.58</v>
      </c>
      <c r="AZ68" s="51">
        <f t="shared" si="32"/>
        <v>15.583333333333334</v>
      </c>
      <c r="BA68" s="41" t="str">
        <f t="shared" si="33"/>
        <v>6</v>
      </c>
      <c r="BB68" s="42">
        <v>16</v>
      </c>
      <c r="BC68" s="43" t="str">
        <f t="shared" si="34"/>
        <v>3</v>
      </c>
      <c r="BD68" s="47">
        <v>14.75</v>
      </c>
      <c r="BE68" s="43" t="str">
        <f t="shared" si="35"/>
        <v>3</v>
      </c>
      <c r="BF68" s="52" t="str">
        <f t="shared" si="36"/>
        <v>10.00</v>
      </c>
      <c r="BG68" s="51">
        <f t="shared" si="37"/>
        <v>10</v>
      </c>
      <c r="BH68" s="41" t="str">
        <f t="shared" si="38"/>
        <v>2</v>
      </c>
      <c r="BI68" s="42">
        <v>10</v>
      </c>
      <c r="BJ68" s="43" t="str">
        <f t="shared" si="39"/>
        <v>2</v>
      </c>
      <c r="BK68" s="52" t="str">
        <f t="shared" si="40"/>
        <v>8.25</v>
      </c>
      <c r="BL68" s="53">
        <f t="shared" si="41"/>
        <v>8.25</v>
      </c>
      <c r="BM68" s="43">
        <f t="shared" si="42"/>
        <v>1</v>
      </c>
      <c r="BN68" s="42">
        <v>5</v>
      </c>
      <c r="BO68" s="43" t="str">
        <f t="shared" si="43"/>
        <v>0</v>
      </c>
      <c r="BP68" s="47">
        <v>11.5</v>
      </c>
      <c r="BQ68" s="43" t="str">
        <f t="shared" si="44"/>
        <v>1</v>
      </c>
      <c r="BR68" s="54" t="str">
        <f t="shared" si="45"/>
        <v>10.98</v>
      </c>
      <c r="BS68" s="55">
        <f t="shared" si="46"/>
        <v>10.984375</v>
      </c>
      <c r="BT68" s="34">
        <f t="shared" si="47"/>
        <v>30</v>
      </c>
      <c r="BU68" s="56" t="str">
        <f t="shared" si="48"/>
        <v>10.91</v>
      </c>
      <c r="BV68" s="57">
        <f t="shared" si="49"/>
        <v>10.90625</v>
      </c>
      <c r="BW68" s="58" t="str">
        <f t="shared" si="50"/>
        <v>Admis(e)</v>
      </c>
      <c r="BX68" s="66">
        <v>1</v>
      </c>
    </row>
    <row r="69" spans="1:76" ht="15.75">
      <c r="A69" s="34">
        <v>62</v>
      </c>
      <c r="B69" s="36" t="s">
        <v>329</v>
      </c>
      <c r="C69" s="36" t="s">
        <v>330</v>
      </c>
      <c r="D69" s="37" t="s">
        <v>331</v>
      </c>
      <c r="E69" s="38" t="s">
        <v>332</v>
      </c>
      <c r="F69" s="34" t="s">
        <v>108</v>
      </c>
      <c r="G69" s="39" t="str">
        <f t="shared" si="0"/>
        <v>9.88</v>
      </c>
      <c r="H69" s="40">
        <f t="shared" si="1"/>
        <v>9.875</v>
      </c>
      <c r="I69" s="41">
        <f t="shared" si="2"/>
        <v>10</v>
      </c>
      <c r="J69" s="42">
        <v>7.5</v>
      </c>
      <c r="K69" s="43" t="str">
        <f t="shared" si="3"/>
        <v>0</v>
      </c>
      <c r="L69" s="44">
        <v>6.25</v>
      </c>
      <c r="M69" s="43" t="str">
        <f t="shared" si="4"/>
        <v>0</v>
      </c>
      <c r="N69" s="44">
        <v>17</v>
      </c>
      <c r="O69" s="43" t="str">
        <f t="shared" si="5"/>
        <v>5</v>
      </c>
      <c r="P69" s="44">
        <v>11.75</v>
      </c>
      <c r="Q69" s="43" t="str">
        <f t="shared" si="6"/>
        <v>5</v>
      </c>
      <c r="R69" s="45" t="str">
        <f t="shared" si="7"/>
        <v>8.33</v>
      </c>
      <c r="S69" s="40">
        <f t="shared" si="8"/>
        <v>8.3333333333333339</v>
      </c>
      <c r="T69" s="43">
        <f t="shared" si="9"/>
        <v>3</v>
      </c>
      <c r="U69" s="42">
        <v>6.5</v>
      </c>
      <c r="V69" s="43" t="str">
        <f t="shared" si="10"/>
        <v>0</v>
      </c>
      <c r="W69" s="44">
        <v>12</v>
      </c>
      <c r="X69" s="43" t="str">
        <f t="shared" si="11"/>
        <v>3</v>
      </c>
      <c r="Y69" s="45" t="str">
        <f t="shared" si="12"/>
        <v>12.00</v>
      </c>
      <c r="Z69" s="40">
        <f t="shared" si="13"/>
        <v>12</v>
      </c>
      <c r="AA69" s="41" t="str">
        <f t="shared" si="14"/>
        <v>2</v>
      </c>
      <c r="AB69" s="42">
        <v>12</v>
      </c>
      <c r="AC69" s="43" t="str">
        <f t="shared" si="15"/>
        <v>2</v>
      </c>
      <c r="AD69" s="46" t="str">
        <f t="shared" si="16"/>
        <v>9.25</v>
      </c>
      <c r="AE69" s="46">
        <f t="shared" si="17"/>
        <v>9.25</v>
      </c>
      <c r="AF69" s="43">
        <f t="shared" si="18"/>
        <v>1</v>
      </c>
      <c r="AG69" s="42">
        <v>4</v>
      </c>
      <c r="AH69" s="43" t="str">
        <f t="shared" si="19"/>
        <v>0</v>
      </c>
      <c r="AI69" s="47">
        <v>14.5</v>
      </c>
      <c r="AJ69" s="43" t="str">
        <f t="shared" si="20"/>
        <v>1</v>
      </c>
      <c r="AK69" s="48" t="str">
        <f t="shared" si="21"/>
        <v>9.64</v>
      </c>
      <c r="AL69" s="49">
        <f t="shared" si="22"/>
        <v>9.640625</v>
      </c>
      <c r="AM69" s="34">
        <f t="shared" si="23"/>
        <v>16</v>
      </c>
      <c r="AN69" s="50" t="str">
        <f t="shared" si="24"/>
        <v>9.23</v>
      </c>
      <c r="AO69" s="51">
        <f t="shared" si="25"/>
        <v>9.2249999999999996</v>
      </c>
      <c r="AP69" s="41">
        <f t="shared" si="26"/>
        <v>10</v>
      </c>
      <c r="AQ69" s="42">
        <v>5.5</v>
      </c>
      <c r="AR69" s="43" t="str">
        <f t="shared" si="27"/>
        <v>0</v>
      </c>
      <c r="AS69" s="44">
        <v>9.25</v>
      </c>
      <c r="AT69" s="43" t="str">
        <f t="shared" si="28"/>
        <v>0</v>
      </c>
      <c r="AU69" s="44">
        <v>12.5</v>
      </c>
      <c r="AV69" s="43" t="str">
        <f t="shared" si="29"/>
        <v>5</v>
      </c>
      <c r="AW69" s="44">
        <v>11.5</v>
      </c>
      <c r="AX69" s="43" t="str">
        <f t="shared" si="30"/>
        <v>5</v>
      </c>
      <c r="AY69" s="52" t="str">
        <f t="shared" si="31"/>
        <v>15.83</v>
      </c>
      <c r="AZ69" s="51">
        <f t="shared" si="32"/>
        <v>15.833333333333334</v>
      </c>
      <c r="BA69" s="41" t="str">
        <f t="shared" si="33"/>
        <v>6</v>
      </c>
      <c r="BB69" s="42">
        <v>16</v>
      </c>
      <c r="BC69" s="43" t="str">
        <f t="shared" si="34"/>
        <v>3</v>
      </c>
      <c r="BD69" s="47">
        <v>15.5</v>
      </c>
      <c r="BE69" s="43" t="str">
        <f t="shared" si="35"/>
        <v>3</v>
      </c>
      <c r="BF69" s="52" t="str">
        <f t="shared" si="36"/>
        <v>10.00</v>
      </c>
      <c r="BG69" s="51">
        <f t="shared" si="37"/>
        <v>10</v>
      </c>
      <c r="BH69" s="41" t="str">
        <f t="shared" si="38"/>
        <v>2</v>
      </c>
      <c r="BI69" s="42">
        <v>10</v>
      </c>
      <c r="BJ69" s="43" t="str">
        <f t="shared" si="39"/>
        <v>2</v>
      </c>
      <c r="BK69" s="52" t="str">
        <f t="shared" si="40"/>
        <v>14.00</v>
      </c>
      <c r="BL69" s="53">
        <f t="shared" si="41"/>
        <v>14</v>
      </c>
      <c r="BM69" s="43" t="str">
        <f t="shared" si="42"/>
        <v>2</v>
      </c>
      <c r="BN69" s="42">
        <v>13</v>
      </c>
      <c r="BO69" s="43" t="str">
        <f t="shared" si="43"/>
        <v>1</v>
      </c>
      <c r="BP69" s="47">
        <v>15</v>
      </c>
      <c r="BQ69" s="43" t="str">
        <f t="shared" si="44"/>
        <v>1</v>
      </c>
      <c r="BR69" s="54" t="str">
        <f t="shared" si="45"/>
        <v>11.11</v>
      </c>
      <c r="BS69" s="55">
        <f t="shared" si="46"/>
        <v>11.109375</v>
      </c>
      <c r="BT69" s="34">
        <f t="shared" si="47"/>
        <v>30</v>
      </c>
      <c r="BU69" s="56" t="str">
        <f t="shared" si="48"/>
        <v>10.38</v>
      </c>
      <c r="BV69" s="57">
        <f t="shared" si="49"/>
        <v>10.375</v>
      </c>
      <c r="BW69" s="58" t="str">
        <f t="shared" si="50"/>
        <v>Admis(e)</v>
      </c>
      <c r="BX69" s="73">
        <v>2</v>
      </c>
    </row>
    <row r="70" spans="1:76" ht="15.75">
      <c r="A70" s="34">
        <v>63</v>
      </c>
      <c r="B70" s="67" t="s">
        <v>333</v>
      </c>
      <c r="C70" s="67" t="s">
        <v>334</v>
      </c>
      <c r="D70" s="68" t="s">
        <v>335</v>
      </c>
      <c r="E70" s="38" t="s">
        <v>336</v>
      </c>
      <c r="F70" s="34" t="s">
        <v>337</v>
      </c>
      <c r="G70" s="39" t="str">
        <f t="shared" si="0"/>
        <v>8.20</v>
      </c>
      <c r="H70" s="40">
        <f t="shared" si="1"/>
        <v>8.1999999999999993</v>
      </c>
      <c r="I70" s="41">
        <f t="shared" si="2"/>
        <v>10</v>
      </c>
      <c r="J70" s="42">
        <v>5</v>
      </c>
      <c r="K70" s="43" t="str">
        <f t="shared" si="3"/>
        <v>0</v>
      </c>
      <c r="L70" s="44">
        <v>7</v>
      </c>
      <c r="M70" s="43" t="str">
        <f t="shared" si="4"/>
        <v>0</v>
      </c>
      <c r="N70" s="44">
        <v>12.5</v>
      </c>
      <c r="O70" s="43" t="str">
        <f t="shared" si="5"/>
        <v>5</v>
      </c>
      <c r="P70" s="44">
        <v>10.5</v>
      </c>
      <c r="Q70" s="43" t="str">
        <f t="shared" si="6"/>
        <v>5</v>
      </c>
      <c r="R70" s="45" t="str">
        <f t="shared" si="7"/>
        <v>8.33</v>
      </c>
      <c r="S70" s="40">
        <f t="shared" si="8"/>
        <v>8.3333333333333339</v>
      </c>
      <c r="T70" s="43">
        <f t="shared" si="9"/>
        <v>3</v>
      </c>
      <c r="U70" s="42">
        <v>7.5</v>
      </c>
      <c r="V70" s="43" t="str">
        <f t="shared" si="10"/>
        <v>0</v>
      </c>
      <c r="W70" s="44">
        <v>10</v>
      </c>
      <c r="X70" s="43" t="str">
        <f t="shared" si="11"/>
        <v>3</v>
      </c>
      <c r="Y70" s="45" t="str">
        <f t="shared" si="12"/>
        <v>4.00</v>
      </c>
      <c r="Z70" s="40">
        <f t="shared" si="13"/>
        <v>4</v>
      </c>
      <c r="AA70" s="41">
        <f t="shared" si="14"/>
        <v>0</v>
      </c>
      <c r="AB70" s="42">
        <v>4</v>
      </c>
      <c r="AC70" s="43" t="str">
        <f t="shared" si="15"/>
        <v>0</v>
      </c>
      <c r="AD70" s="46" t="str">
        <f t="shared" si="16"/>
        <v>8.75</v>
      </c>
      <c r="AE70" s="46">
        <f t="shared" si="17"/>
        <v>8.75</v>
      </c>
      <c r="AF70" s="43">
        <f t="shared" si="18"/>
        <v>1</v>
      </c>
      <c r="AG70" s="42">
        <v>7</v>
      </c>
      <c r="AH70" s="43" t="str">
        <f t="shared" si="19"/>
        <v>0</v>
      </c>
      <c r="AI70" s="47">
        <v>10.5</v>
      </c>
      <c r="AJ70" s="43" t="str">
        <f t="shared" si="20"/>
        <v>1</v>
      </c>
      <c r="AK70" s="48" t="str">
        <f t="shared" si="21"/>
        <v>8.03</v>
      </c>
      <c r="AL70" s="49">
        <f t="shared" si="22"/>
        <v>8.03125</v>
      </c>
      <c r="AM70" s="34">
        <f t="shared" si="23"/>
        <v>14</v>
      </c>
      <c r="AN70" s="50" t="str">
        <f t="shared" si="24"/>
        <v>9.15</v>
      </c>
      <c r="AO70" s="51">
        <f t="shared" si="25"/>
        <v>9.15</v>
      </c>
      <c r="AP70" s="41">
        <f t="shared" si="26"/>
        <v>10</v>
      </c>
      <c r="AQ70" s="42">
        <v>7</v>
      </c>
      <c r="AR70" s="43" t="str">
        <f t="shared" si="27"/>
        <v>0</v>
      </c>
      <c r="AS70" s="44">
        <v>10</v>
      </c>
      <c r="AT70" s="43" t="str">
        <f t="shared" si="28"/>
        <v>5</v>
      </c>
      <c r="AU70" s="44">
        <v>12.75</v>
      </c>
      <c r="AV70" s="43" t="str">
        <f t="shared" si="29"/>
        <v>5</v>
      </c>
      <c r="AW70" s="44">
        <v>7.5</v>
      </c>
      <c r="AX70" s="43" t="str">
        <f t="shared" si="30"/>
        <v>0</v>
      </c>
      <c r="AY70" s="52" t="str">
        <f t="shared" si="31"/>
        <v>15.67</v>
      </c>
      <c r="AZ70" s="51">
        <f t="shared" si="32"/>
        <v>15.666666666666666</v>
      </c>
      <c r="BA70" s="41" t="str">
        <f t="shared" si="33"/>
        <v>6</v>
      </c>
      <c r="BB70" s="42">
        <v>16</v>
      </c>
      <c r="BC70" s="43" t="str">
        <f t="shared" si="34"/>
        <v>3</v>
      </c>
      <c r="BD70" s="47">
        <v>15</v>
      </c>
      <c r="BE70" s="43" t="str">
        <f t="shared" si="35"/>
        <v>3</v>
      </c>
      <c r="BF70" s="52" t="str">
        <f t="shared" si="36"/>
        <v>10.00</v>
      </c>
      <c r="BG70" s="51">
        <f t="shared" si="37"/>
        <v>10</v>
      </c>
      <c r="BH70" s="41" t="str">
        <f t="shared" si="38"/>
        <v>2</v>
      </c>
      <c r="BI70" s="42">
        <v>10</v>
      </c>
      <c r="BJ70" s="43" t="str">
        <f t="shared" si="39"/>
        <v>2</v>
      </c>
      <c r="BK70" s="52" t="str">
        <f t="shared" si="40"/>
        <v>8.75</v>
      </c>
      <c r="BL70" s="53">
        <f t="shared" si="41"/>
        <v>8.75</v>
      </c>
      <c r="BM70" s="43">
        <f t="shared" si="42"/>
        <v>1</v>
      </c>
      <c r="BN70" s="42">
        <v>5.5</v>
      </c>
      <c r="BO70" s="43" t="str">
        <f t="shared" si="43"/>
        <v>0</v>
      </c>
      <c r="BP70" s="47">
        <v>12</v>
      </c>
      <c r="BQ70" s="43" t="str">
        <f t="shared" si="44"/>
        <v>1</v>
      </c>
      <c r="BR70" s="54" t="str">
        <f t="shared" si="45"/>
        <v>10.38</v>
      </c>
      <c r="BS70" s="55">
        <f t="shared" si="46"/>
        <v>10.375</v>
      </c>
      <c r="BT70" s="34">
        <f t="shared" si="47"/>
        <v>30</v>
      </c>
      <c r="BU70" s="56" t="str">
        <f t="shared" si="48"/>
        <v>9.20</v>
      </c>
      <c r="BV70" s="57">
        <f t="shared" si="49"/>
        <v>9.203125</v>
      </c>
      <c r="BW70" s="58" t="s">
        <v>95</v>
      </c>
      <c r="BX70" s="69"/>
    </row>
    <row r="71" spans="1:76" ht="15.75">
      <c r="A71" s="34">
        <v>64</v>
      </c>
      <c r="B71" s="36" t="s">
        <v>338</v>
      </c>
      <c r="C71" s="36" t="s">
        <v>339</v>
      </c>
      <c r="D71" s="37" t="s">
        <v>119</v>
      </c>
      <c r="E71" s="38" t="s">
        <v>340</v>
      </c>
      <c r="F71" s="34" t="s">
        <v>108</v>
      </c>
      <c r="G71" s="39" t="str">
        <f t="shared" si="0"/>
        <v>11.63</v>
      </c>
      <c r="H71" s="40">
        <f t="shared" si="1"/>
        <v>11.625</v>
      </c>
      <c r="I71" s="41" t="str">
        <f t="shared" si="2"/>
        <v>20</v>
      </c>
      <c r="J71" s="42">
        <v>10.5</v>
      </c>
      <c r="K71" s="43" t="str">
        <f t="shared" si="3"/>
        <v>5</v>
      </c>
      <c r="L71" s="44">
        <v>10.25</v>
      </c>
      <c r="M71" s="43" t="str">
        <f t="shared" si="4"/>
        <v>5</v>
      </c>
      <c r="N71" s="44">
        <v>13.75</v>
      </c>
      <c r="O71" s="43" t="str">
        <f t="shared" si="5"/>
        <v>5</v>
      </c>
      <c r="P71" s="44">
        <v>13.25</v>
      </c>
      <c r="Q71" s="43" t="str">
        <f t="shared" si="6"/>
        <v>5</v>
      </c>
      <c r="R71" s="45" t="str">
        <f t="shared" si="7"/>
        <v>10.25</v>
      </c>
      <c r="S71" s="40">
        <f t="shared" si="8"/>
        <v>10.25</v>
      </c>
      <c r="T71" s="43" t="str">
        <f t="shared" si="9"/>
        <v>6</v>
      </c>
      <c r="U71" s="42">
        <v>11</v>
      </c>
      <c r="V71" s="43" t="str">
        <f t="shared" si="10"/>
        <v>3</v>
      </c>
      <c r="W71" s="44">
        <v>8.75</v>
      </c>
      <c r="X71" s="43" t="str">
        <f t="shared" si="11"/>
        <v>0</v>
      </c>
      <c r="Y71" s="45" t="str">
        <f t="shared" si="12"/>
        <v>11.50</v>
      </c>
      <c r="Z71" s="40">
        <f t="shared" si="13"/>
        <v>11.5</v>
      </c>
      <c r="AA71" s="41" t="str">
        <f t="shared" si="14"/>
        <v>2</v>
      </c>
      <c r="AB71" s="42">
        <v>11.5</v>
      </c>
      <c r="AC71" s="43" t="str">
        <f t="shared" si="15"/>
        <v>2</v>
      </c>
      <c r="AD71" s="46" t="str">
        <f t="shared" si="16"/>
        <v>13.25</v>
      </c>
      <c r="AE71" s="46">
        <f t="shared" si="17"/>
        <v>13.25</v>
      </c>
      <c r="AF71" s="43" t="str">
        <f t="shared" si="18"/>
        <v>2</v>
      </c>
      <c r="AG71" s="42">
        <v>15</v>
      </c>
      <c r="AH71" s="43" t="str">
        <f t="shared" si="19"/>
        <v>1</v>
      </c>
      <c r="AI71" s="47">
        <v>11.5</v>
      </c>
      <c r="AJ71" s="43" t="str">
        <f t="shared" si="20"/>
        <v>1</v>
      </c>
      <c r="AK71" s="48" t="str">
        <f t="shared" si="21"/>
        <v>11.56</v>
      </c>
      <c r="AL71" s="49">
        <f t="shared" si="22"/>
        <v>11.5625</v>
      </c>
      <c r="AM71" s="34">
        <f t="shared" si="23"/>
        <v>30</v>
      </c>
      <c r="AN71" s="50" t="str">
        <f t="shared" si="24"/>
        <v>11.50</v>
      </c>
      <c r="AO71" s="51">
        <f t="shared" si="25"/>
        <v>11.5</v>
      </c>
      <c r="AP71" s="41" t="str">
        <f t="shared" si="26"/>
        <v>20</v>
      </c>
      <c r="AQ71" s="42">
        <v>11.75</v>
      </c>
      <c r="AR71" s="43" t="str">
        <f t="shared" si="27"/>
        <v>5</v>
      </c>
      <c r="AS71" s="44">
        <v>10.25</v>
      </c>
      <c r="AT71" s="43" t="str">
        <f t="shared" si="28"/>
        <v>5</v>
      </c>
      <c r="AU71" s="44">
        <v>13.75</v>
      </c>
      <c r="AV71" s="43" t="str">
        <f t="shared" si="29"/>
        <v>5</v>
      </c>
      <c r="AW71" s="44">
        <v>10.75</v>
      </c>
      <c r="AX71" s="43" t="str">
        <f t="shared" si="30"/>
        <v>5</v>
      </c>
      <c r="AY71" s="52" t="str">
        <f t="shared" si="31"/>
        <v>16.00</v>
      </c>
      <c r="AZ71" s="51">
        <f t="shared" si="32"/>
        <v>16</v>
      </c>
      <c r="BA71" s="41" t="str">
        <f t="shared" si="33"/>
        <v>6</v>
      </c>
      <c r="BB71" s="42">
        <v>16</v>
      </c>
      <c r="BC71" s="43" t="str">
        <f t="shared" si="34"/>
        <v>3</v>
      </c>
      <c r="BD71" s="47">
        <v>16</v>
      </c>
      <c r="BE71" s="43" t="str">
        <f t="shared" si="35"/>
        <v>3</v>
      </c>
      <c r="BF71" s="52" t="str">
        <f t="shared" si="36"/>
        <v>10.00</v>
      </c>
      <c r="BG71" s="51">
        <f t="shared" si="37"/>
        <v>10</v>
      </c>
      <c r="BH71" s="41" t="str">
        <f t="shared" si="38"/>
        <v>2</v>
      </c>
      <c r="BI71" s="42">
        <v>10</v>
      </c>
      <c r="BJ71" s="43" t="str">
        <f t="shared" si="39"/>
        <v>2</v>
      </c>
      <c r="BK71" s="52" t="str">
        <f t="shared" si="40"/>
        <v>9.50</v>
      </c>
      <c r="BL71" s="53">
        <f t="shared" si="41"/>
        <v>9.5</v>
      </c>
      <c r="BM71" s="43">
        <f t="shared" si="42"/>
        <v>1</v>
      </c>
      <c r="BN71" s="42">
        <v>7.5</v>
      </c>
      <c r="BO71" s="43" t="str">
        <f t="shared" si="43"/>
        <v>0</v>
      </c>
      <c r="BP71" s="47">
        <v>11.5</v>
      </c>
      <c r="BQ71" s="43" t="str">
        <f t="shared" si="44"/>
        <v>1</v>
      </c>
      <c r="BR71" s="54" t="str">
        <f t="shared" si="45"/>
        <v>12.00</v>
      </c>
      <c r="BS71" s="55">
        <f t="shared" si="46"/>
        <v>12</v>
      </c>
      <c r="BT71" s="34">
        <f t="shared" si="47"/>
        <v>30</v>
      </c>
      <c r="BU71" s="56" t="str">
        <f t="shared" si="48"/>
        <v>11.78</v>
      </c>
      <c r="BV71" s="57">
        <f t="shared" si="49"/>
        <v>11.78125</v>
      </c>
      <c r="BW71" s="58" t="str">
        <f t="shared" si="50"/>
        <v>Admis(e)</v>
      </c>
      <c r="BX71" s="66">
        <v>1</v>
      </c>
    </row>
    <row r="72" spans="1:76" ht="15.75">
      <c r="A72" s="34">
        <v>65</v>
      </c>
      <c r="B72" s="36" t="s">
        <v>341</v>
      </c>
      <c r="C72" s="36" t="s">
        <v>339</v>
      </c>
      <c r="D72" s="37" t="s">
        <v>342</v>
      </c>
      <c r="E72" s="38" t="s">
        <v>343</v>
      </c>
      <c r="F72" s="34" t="s">
        <v>108</v>
      </c>
      <c r="G72" s="39" t="str">
        <f t="shared" si="0"/>
        <v>13.43</v>
      </c>
      <c r="H72" s="40">
        <f t="shared" si="1"/>
        <v>13.425000000000001</v>
      </c>
      <c r="I72" s="41" t="str">
        <f t="shared" si="2"/>
        <v>20</v>
      </c>
      <c r="J72" s="42">
        <v>12</v>
      </c>
      <c r="K72" s="43" t="str">
        <f t="shared" si="3"/>
        <v>5</v>
      </c>
      <c r="L72" s="44">
        <v>12.25</v>
      </c>
      <c r="M72" s="43" t="str">
        <f t="shared" si="4"/>
        <v>5</v>
      </c>
      <c r="N72" s="44">
        <v>16.75</v>
      </c>
      <c r="O72" s="43" t="str">
        <f t="shared" si="5"/>
        <v>5</v>
      </c>
      <c r="P72" s="44">
        <v>14</v>
      </c>
      <c r="Q72" s="43" t="str">
        <f t="shared" si="6"/>
        <v>5</v>
      </c>
      <c r="R72" s="45" t="str">
        <f t="shared" si="7"/>
        <v>12.50</v>
      </c>
      <c r="S72" s="40">
        <f t="shared" si="8"/>
        <v>12.5</v>
      </c>
      <c r="T72" s="43" t="str">
        <f t="shared" si="9"/>
        <v>6</v>
      </c>
      <c r="U72" s="42">
        <v>13</v>
      </c>
      <c r="V72" s="43" t="str">
        <f t="shared" si="10"/>
        <v>3</v>
      </c>
      <c r="W72" s="44">
        <v>11.5</v>
      </c>
      <c r="X72" s="43" t="str">
        <f t="shared" si="11"/>
        <v>3</v>
      </c>
      <c r="Y72" s="45" t="str">
        <f t="shared" si="12"/>
        <v>12.00</v>
      </c>
      <c r="Z72" s="40">
        <f t="shared" si="13"/>
        <v>12</v>
      </c>
      <c r="AA72" s="41" t="str">
        <f t="shared" si="14"/>
        <v>2</v>
      </c>
      <c r="AB72" s="42">
        <v>12</v>
      </c>
      <c r="AC72" s="43" t="str">
        <f t="shared" si="15"/>
        <v>2</v>
      </c>
      <c r="AD72" s="46" t="str">
        <f t="shared" si="16"/>
        <v>12.00</v>
      </c>
      <c r="AE72" s="46">
        <f t="shared" si="17"/>
        <v>12</v>
      </c>
      <c r="AF72" s="43" t="str">
        <f t="shared" si="18"/>
        <v>2</v>
      </c>
      <c r="AG72" s="42">
        <v>12</v>
      </c>
      <c r="AH72" s="43" t="str">
        <f t="shared" si="19"/>
        <v>1</v>
      </c>
      <c r="AI72" s="47">
        <v>12</v>
      </c>
      <c r="AJ72" s="43" t="str">
        <f t="shared" si="20"/>
        <v>1</v>
      </c>
      <c r="AK72" s="48" t="str">
        <f t="shared" si="21"/>
        <v>12.98</v>
      </c>
      <c r="AL72" s="49">
        <f t="shared" si="22"/>
        <v>12.984375</v>
      </c>
      <c r="AM72" s="34">
        <f t="shared" si="23"/>
        <v>30</v>
      </c>
      <c r="AN72" s="50" t="str">
        <f t="shared" si="24"/>
        <v>11.08</v>
      </c>
      <c r="AO72" s="51">
        <f t="shared" si="25"/>
        <v>11.074999999999999</v>
      </c>
      <c r="AP72" s="41" t="str">
        <f t="shared" si="26"/>
        <v>20</v>
      </c>
      <c r="AQ72" s="42">
        <v>12</v>
      </c>
      <c r="AR72" s="43" t="str">
        <f t="shared" si="27"/>
        <v>5</v>
      </c>
      <c r="AS72" s="44">
        <v>11.25</v>
      </c>
      <c r="AT72" s="43" t="str">
        <f t="shared" si="28"/>
        <v>5</v>
      </c>
      <c r="AU72" s="44">
        <v>13.75</v>
      </c>
      <c r="AV72" s="43" t="str">
        <f t="shared" si="29"/>
        <v>5</v>
      </c>
      <c r="AW72" s="44">
        <v>6.75</v>
      </c>
      <c r="AX72" s="43" t="str">
        <f t="shared" si="30"/>
        <v>0</v>
      </c>
      <c r="AY72" s="52" t="str">
        <f t="shared" si="31"/>
        <v>16.00</v>
      </c>
      <c r="AZ72" s="51">
        <f t="shared" si="32"/>
        <v>16</v>
      </c>
      <c r="BA72" s="41" t="str">
        <f t="shared" si="33"/>
        <v>6</v>
      </c>
      <c r="BB72" s="42">
        <v>16</v>
      </c>
      <c r="BC72" s="43" t="str">
        <f t="shared" si="34"/>
        <v>3</v>
      </c>
      <c r="BD72" s="47">
        <v>16</v>
      </c>
      <c r="BE72" s="43" t="str">
        <f t="shared" si="35"/>
        <v>3</v>
      </c>
      <c r="BF72" s="52" t="str">
        <f t="shared" si="36"/>
        <v>13.00</v>
      </c>
      <c r="BG72" s="51">
        <f t="shared" si="37"/>
        <v>13</v>
      </c>
      <c r="BH72" s="41" t="str">
        <f t="shared" si="38"/>
        <v>2</v>
      </c>
      <c r="BI72" s="42">
        <v>13</v>
      </c>
      <c r="BJ72" s="43" t="str">
        <f t="shared" si="39"/>
        <v>2</v>
      </c>
      <c r="BK72" s="52" t="str">
        <f t="shared" si="40"/>
        <v>13.25</v>
      </c>
      <c r="BL72" s="53">
        <f t="shared" si="41"/>
        <v>13.25</v>
      </c>
      <c r="BM72" s="43" t="str">
        <f t="shared" si="42"/>
        <v>2</v>
      </c>
      <c r="BN72" s="42">
        <v>13</v>
      </c>
      <c r="BO72" s="43" t="str">
        <f t="shared" si="43"/>
        <v>1</v>
      </c>
      <c r="BP72" s="47">
        <v>13.5</v>
      </c>
      <c r="BQ72" s="43" t="str">
        <f t="shared" si="44"/>
        <v>1</v>
      </c>
      <c r="BR72" s="54" t="str">
        <f t="shared" si="45"/>
        <v>12.39</v>
      </c>
      <c r="BS72" s="55">
        <f t="shared" si="46"/>
        <v>12.390625</v>
      </c>
      <c r="BT72" s="34">
        <f t="shared" si="47"/>
        <v>30</v>
      </c>
      <c r="BU72" s="56" t="str">
        <f t="shared" si="48"/>
        <v>12.69</v>
      </c>
      <c r="BV72" s="57">
        <f t="shared" si="49"/>
        <v>12.6875</v>
      </c>
      <c r="BW72" s="58" t="str">
        <f t="shared" si="50"/>
        <v>Admis(e)</v>
      </c>
      <c r="BX72" s="66">
        <v>1</v>
      </c>
    </row>
    <row r="73" spans="1:76" ht="15.75">
      <c r="A73" s="34">
        <v>66</v>
      </c>
      <c r="B73" s="70" t="s">
        <v>344</v>
      </c>
      <c r="C73" s="70" t="s">
        <v>345</v>
      </c>
      <c r="D73" s="71" t="s">
        <v>346</v>
      </c>
      <c r="E73" s="38" t="s">
        <v>347</v>
      </c>
      <c r="F73" s="34" t="s">
        <v>348</v>
      </c>
      <c r="G73" s="39" t="str">
        <f t="shared" ref="G73:G136" si="51">TEXT(H73,"# ##0.00")</f>
        <v>8.75</v>
      </c>
      <c r="H73" s="40">
        <f t="shared" ref="H73:H136" si="52">((J73*3)+(L73*3)+(N73*2)+(P73*2))/10</f>
        <v>8.75</v>
      </c>
      <c r="I73" s="41">
        <f t="shared" ref="I73:I136" si="53">IF(VALUE(H73)&gt;=10,"20",SUM(K73+M73+O73+Q73))</f>
        <v>10</v>
      </c>
      <c r="J73" s="42">
        <v>10.5</v>
      </c>
      <c r="K73" s="43" t="str">
        <f t="shared" ref="K73:K136" si="54">IF(VALUE(J73)&gt;=10,"5","0")</f>
        <v>5</v>
      </c>
      <c r="L73" s="44">
        <v>10</v>
      </c>
      <c r="M73" s="43" t="str">
        <f t="shared" ref="M73:M136" si="55">IF(VALUE(L73)&gt;=10,"5","0")</f>
        <v>5</v>
      </c>
      <c r="N73" s="44">
        <v>8</v>
      </c>
      <c r="O73" s="43" t="str">
        <f t="shared" ref="O73:O136" si="56">IF(VALUE(N73)&gt;=10,"5","0")</f>
        <v>0</v>
      </c>
      <c r="P73" s="44">
        <v>5</v>
      </c>
      <c r="Q73" s="43" t="str">
        <f t="shared" ref="Q73:Q136" si="57">IF(VALUE(P73)&gt;=10,"5","0")</f>
        <v>0</v>
      </c>
      <c r="R73" s="45" t="str">
        <f t="shared" ref="R73:R136" si="58">TEXT(S73,"# ##0.00")</f>
        <v>10.00</v>
      </c>
      <c r="S73" s="40">
        <f t="shared" ref="S73:S136" si="59">((U73*2)+(W73*1))/3</f>
        <v>10</v>
      </c>
      <c r="T73" s="43" t="str">
        <f t="shared" ref="T73:T136" si="60">IF(VALUE(S73)&gt;=10,"6",SUM(V73+X73))</f>
        <v>6</v>
      </c>
      <c r="U73" s="42">
        <v>9.25</v>
      </c>
      <c r="V73" s="43" t="str">
        <f t="shared" ref="V73:V136" si="61">IF(VALUE(U73)&gt;=10,"3","0")</f>
        <v>0</v>
      </c>
      <c r="W73" s="44">
        <v>11.5</v>
      </c>
      <c r="X73" s="43" t="str">
        <f t="shared" ref="X73:X136" si="62">IF(VALUE(W73)&gt;=10,"3","0")</f>
        <v>3</v>
      </c>
      <c r="Y73" s="45" t="str">
        <f t="shared" ref="Y73:Y136" si="63">TEXT(Z73,"# ##0.00")</f>
        <v>14.00</v>
      </c>
      <c r="Z73" s="40">
        <f t="shared" ref="Z73:Z136" si="64">AB73</f>
        <v>14</v>
      </c>
      <c r="AA73" s="41" t="str">
        <f t="shared" ref="AA73:AA136" si="65">IF(VALUE(Z73)&gt;=10,"2",0)</f>
        <v>2</v>
      </c>
      <c r="AB73" s="42">
        <v>14</v>
      </c>
      <c r="AC73" s="43" t="str">
        <f t="shared" ref="AC73:AC136" si="66">IF(VALUE(AB73)&gt;=10,"2","0")</f>
        <v>2</v>
      </c>
      <c r="AD73" s="46" t="str">
        <f t="shared" ref="AD73:AD136" si="67">TEXT(AE73,"# ##0.00")</f>
        <v>13.50</v>
      </c>
      <c r="AE73" s="46">
        <f t="shared" ref="AE73:AE136" si="68">((AG73+AI73)/2)</f>
        <v>13.5</v>
      </c>
      <c r="AF73" s="43" t="str">
        <f t="shared" ref="AF73:AF136" si="69">IF(VALUE(AD73)&gt;=10,"2",SUM(AH73+AJ73))</f>
        <v>2</v>
      </c>
      <c r="AG73" s="42">
        <v>16</v>
      </c>
      <c r="AH73" s="43" t="str">
        <f t="shared" ref="AH73:AH136" si="70">IF(VALUE(AG73)&gt;=10,"1","0")</f>
        <v>1</v>
      </c>
      <c r="AI73" s="47">
        <v>11</v>
      </c>
      <c r="AJ73" s="43" t="str">
        <f t="shared" ref="AJ73:AJ136" si="71">IF(VALUE(AI73)&gt;=10,"1","0")</f>
        <v>1</v>
      </c>
      <c r="AK73" s="48" t="str">
        <f t="shared" ref="AK73:AK136" si="72">TEXT(AL73,"# ##0.00")</f>
        <v>9.91</v>
      </c>
      <c r="AL73" s="49">
        <f t="shared" ref="AL73:AL136" si="73">((H73*10)+(S73*3)+(Z73*1)+(AD73*2))/16</f>
        <v>9.90625</v>
      </c>
      <c r="AM73" s="34">
        <f t="shared" ref="AM73:AM136" si="74">IF(VALUE(AK73)&gt;=10,30,SUM(I73+T73+AA73+AF73))</f>
        <v>20</v>
      </c>
      <c r="AN73" s="50" t="str">
        <f t="shared" ref="AN73:AN136" si="75">TEXT(AO73,"# ##0.00")</f>
        <v>8.85</v>
      </c>
      <c r="AO73" s="51">
        <f t="shared" ref="AO73:AO136" si="76">((AQ73*3)+(AS73*3)+(AU73*2)+(AW73*2))/10</f>
        <v>8.85</v>
      </c>
      <c r="AP73" s="41">
        <f t="shared" ref="AP73:AP136" si="77">IF(VALUE(AO73)&gt;=10,"20",SUM(AR73+AT73+AV73+AX73))</f>
        <v>5</v>
      </c>
      <c r="AQ73" s="42">
        <v>9.5</v>
      </c>
      <c r="AR73" s="43" t="str">
        <f t="shared" ref="AR73:AR136" si="78">IF(VALUE(AQ73)&gt;=10,"5","0")</f>
        <v>0</v>
      </c>
      <c r="AS73" s="44">
        <v>6.5</v>
      </c>
      <c r="AT73" s="43" t="str">
        <f t="shared" ref="AT73:AT136" si="79">IF(VALUE(AS73)&gt;=10,"5","0")</f>
        <v>0</v>
      </c>
      <c r="AU73" s="44">
        <v>11.75</v>
      </c>
      <c r="AV73" s="43" t="str">
        <f t="shared" ref="AV73:AV136" si="80">IF(VALUE(AU73)&gt;=10,"5","0")</f>
        <v>5</v>
      </c>
      <c r="AW73" s="44">
        <v>8.5</v>
      </c>
      <c r="AX73" s="43" t="str">
        <f t="shared" ref="AX73:AX136" si="81">IF(VALUE(AW73)&gt;=10,"5","0")</f>
        <v>0</v>
      </c>
      <c r="AY73" s="52" t="str">
        <f t="shared" ref="AY73:AY136" si="82">TEXT(AZ73,"# ##0.00")</f>
        <v>14.33</v>
      </c>
      <c r="AZ73" s="51">
        <f t="shared" ref="AZ73:AZ136" si="83">((BB73*2)+(BD73*1))/3</f>
        <v>14.333333333333334</v>
      </c>
      <c r="BA73" s="41" t="str">
        <f t="shared" ref="BA73:BA136" si="84">IF(VALUE(AZ73)&gt;=10,"6",SUM(BC73+BE73))</f>
        <v>6</v>
      </c>
      <c r="BB73" s="42">
        <v>14</v>
      </c>
      <c r="BC73" s="43" t="str">
        <f t="shared" ref="BC73:BC136" si="85">IF(VALUE(BB73)&gt;=10,"3","0")</f>
        <v>3</v>
      </c>
      <c r="BD73" s="47">
        <v>15</v>
      </c>
      <c r="BE73" s="43" t="str">
        <f t="shared" ref="BE73:BE136" si="86">IF(VALUE(BD73)&gt;=10,"3","0")</f>
        <v>3</v>
      </c>
      <c r="BF73" s="52" t="str">
        <f t="shared" ref="BF73:BF136" si="87">TEXT(BG73,"# ##0.00")</f>
        <v>10.00</v>
      </c>
      <c r="BG73" s="51">
        <f t="shared" ref="BG73:BG136" si="88">BI73</f>
        <v>10</v>
      </c>
      <c r="BH73" s="41" t="str">
        <f t="shared" ref="BH73:BH136" si="89">IF(VALUE(BI73)&gt;=10,"2","0")</f>
        <v>2</v>
      </c>
      <c r="BI73" s="42">
        <v>10</v>
      </c>
      <c r="BJ73" s="43" t="str">
        <f t="shared" ref="BJ73:BJ136" si="90">IF(VALUE(BI73)&gt;=10,"2","0")</f>
        <v>2</v>
      </c>
      <c r="BK73" s="52" t="str">
        <f t="shared" ref="BK73:BK136" si="91">TEXT(BL73,"# ##0.00")</f>
        <v>11.25</v>
      </c>
      <c r="BL73" s="53">
        <f t="shared" ref="BL73:BL136" si="92">(BN73+BP73)/2</f>
        <v>11.25</v>
      </c>
      <c r="BM73" s="43" t="str">
        <f t="shared" ref="BM73:BM136" si="93">IF(VALUE(BL73)&gt;=10,"2",SUM(BO73+BQ73))</f>
        <v>2</v>
      </c>
      <c r="BN73" s="42">
        <v>10</v>
      </c>
      <c r="BO73" s="43" t="str">
        <f t="shared" ref="BO73:BO136" si="94">IF(VALUE(BN73)&gt;=10,"1","0")</f>
        <v>1</v>
      </c>
      <c r="BP73" s="47">
        <v>12.5</v>
      </c>
      <c r="BQ73" s="43" t="str">
        <f t="shared" ref="BQ73:BQ136" si="95">IF(VALUE(BP73)&gt;=10,"1","0")</f>
        <v>1</v>
      </c>
      <c r="BR73" s="54" t="str">
        <f t="shared" ref="BR73:BR136" si="96">TEXT(BS73,"# ##0.00")</f>
        <v>10.25</v>
      </c>
      <c r="BS73" s="55">
        <f t="shared" ref="BS73:BS136" si="97">((AO73*10)+(AZ73*3)+(BG73*1)+(BL73*2))/16</f>
        <v>10.25</v>
      </c>
      <c r="BT73" s="34">
        <f t="shared" ref="BT73:BT136" si="98">IF(VALUE(BR73)&gt;=10,30,SUM(AP73+BA73+BH73+BM73))</f>
        <v>30</v>
      </c>
      <c r="BU73" s="56" t="str">
        <f t="shared" ref="BU73:BU136" si="99">TEXT(BV73,"# ##0.00")</f>
        <v>10.08</v>
      </c>
      <c r="BV73" s="57">
        <f t="shared" ref="BV73:BV136" si="100">((AL73)+(BS73))/2</f>
        <v>10.078125</v>
      </c>
      <c r="BW73" s="58" t="str">
        <f t="shared" si="50"/>
        <v>Admis(e)</v>
      </c>
      <c r="BX73" s="66">
        <v>2</v>
      </c>
    </row>
    <row r="74" spans="1:76" ht="15.75">
      <c r="A74" s="34">
        <v>67</v>
      </c>
      <c r="B74" s="36" t="s">
        <v>349</v>
      </c>
      <c r="C74" s="36" t="s">
        <v>350</v>
      </c>
      <c r="D74" s="37" t="s">
        <v>351</v>
      </c>
      <c r="E74" s="38" t="s">
        <v>352</v>
      </c>
      <c r="F74" s="34" t="s">
        <v>353</v>
      </c>
      <c r="G74" s="39" t="str">
        <f t="shared" si="51"/>
        <v>12.90</v>
      </c>
      <c r="H74" s="40">
        <f t="shared" si="52"/>
        <v>12.9</v>
      </c>
      <c r="I74" s="41" t="str">
        <f t="shared" si="53"/>
        <v>20</v>
      </c>
      <c r="J74" s="42">
        <v>11.75</v>
      </c>
      <c r="K74" s="43" t="str">
        <f t="shared" si="54"/>
        <v>5</v>
      </c>
      <c r="L74" s="44">
        <v>10.75</v>
      </c>
      <c r="M74" s="43" t="str">
        <f t="shared" si="55"/>
        <v>5</v>
      </c>
      <c r="N74" s="44">
        <v>16.5</v>
      </c>
      <c r="O74" s="43" t="str">
        <f t="shared" si="56"/>
        <v>5</v>
      </c>
      <c r="P74" s="44">
        <v>14.25</v>
      </c>
      <c r="Q74" s="43" t="str">
        <f t="shared" si="57"/>
        <v>5</v>
      </c>
      <c r="R74" s="45" t="str">
        <f t="shared" si="58"/>
        <v>11.67</v>
      </c>
      <c r="S74" s="40">
        <f t="shared" si="59"/>
        <v>11.666666666666666</v>
      </c>
      <c r="T74" s="43" t="str">
        <f t="shared" si="60"/>
        <v>6</v>
      </c>
      <c r="U74" s="42">
        <v>11.875</v>
      </c>
      <c r="V74" s="43" t="str">
        <f t="shared" si="61"/>
        <v>3</v>
      </c>
      <c r="W74" s="44">
        <v>11.25</v>
      </c>
      <c r="X74" s="43" t="str">
        <f t="shared" si="62"/>
        <v>3</v>
      </c>
      <c r="Y74" s="45" t="str">
        <f t="shared" si="63"/>
        <v>8.00</v>
      </c>
      <c r="Z74" s="40">
        <f t="shared" si="64"/>
        <v>8</v>
      </c>
      <c r="AA74" s="41">
        <f t="shared" si="65"/>
        <v>0</v>
      </c>
      <c r="AB74" s="42">
        <v>8</v>
      </c>
      <c r="AC74" s="43" t="str">
        <f t="shared" si="66"/>
        <v>0</v>
      </c>
      <c r="AD74" s="46" t="str">
        <f t="shared" si="67"/>
        <v>13.00</v>
      </c>
      <c r="AE74" s="46">
        <f t="shared" si="68"/>
        <v>13</v>
      </c>
      <c r="AF74" s="43" t="str">
        <f t="shared" si="69"/>
        <v>2</v>
      </c>
      <c r="AG74" s="42">
        <v>16</v>
      </c>
      <c r="AH74" s="43" t="str">
        <f t="shared" si="70"/>
        <v>1</v>
      </c>
      <c r="AI74" s="47">
        <v>10</v>
      </c>
      <c r="AJ74" s="43" t="str">
        <f t="shared" si="71"/>
        <v>1</v>
      </c>
      <c r="AK74" s="48" t="str">
        <f t="shared" si="72"/>
        <v>12.38</v>
      </c>
      <c r="AL74" s="49">
        <f t="shared" si="73"/>
        <v>12.375</v>
      </c>
      <c r="AM74" s="34">
        <f t="shared" si="74"/>
        <v>30</v>
      </c>
      <c r="AN74" s="50" t="str">
        <f t="shared" si="75"/>
        <v>10.58</v>
      </c>
      <c r="AO74" s="51">
        <f t="shared" si="76"/>
        <v>10.574999999999999</v>
      </c>
      <c r="AP74" s="41" t="str">
        <f t="shared" si="77"/>
        <v>20</v>
      </c>
      <c r="AQ74" s="42">
        <v>10</v>
      </c>
      <c r="AR74" s="43" t="str">
        <f t="shared" si="78"/>
        <v>5</v>
      </c>
      <c r="AS74" s="44">
        <v>10.25</v>
      </c>
      <c r="AT74" s="43" t="str">
        <f t="shared" si="79"/>
        <v>5</v>
      </c>
      <c r="AU74" s="44">
        <v>13.5</v>
      </c>
      <c r="AV74" s="43" t="str">
        <f t="shared" si="80"/>
        <v>5</v>
      </c>
      <c r="AW74" s="44">
        <v>9</v>
      </c>
      <c r="AX74" s="43" t="str">
        <f t="shared" si="81"/>
        <v>0</v>
      </c>
      <c r="AY74" s="52" t="str">
        <f t="shared" si="82"/>
        <v>16.00</v>
      </c>
      <c r="AZ74" s="51">
        <f t="shared" si="83"/>
        <v>16</v>
      </c>
      <c r="BA74" s="41" t="str">
        <f t="shared" si="84"/>
        <v>6</v>
      </c>
      <c r="BB74" s="42">
        <v>16</v>
      </c>
      <c r="BC74" s="43" t="str">
        <f t="shared" si="85"/>
        <v>3</v>
      </c>
      <c r="BD74" s="47">
        <v>16</v>
      </c>
      <c r="BE74" s="43" t="str">
        <f t="shared" si="86"/>
        <v>3</v>
      </c>
      <c r="BF74" s="52" t="str">
        <f t="shared" si="87"/>
        <v>12.00</v>
      </c>
      <c r="BG74" s="51">
        <f t="shared" si="88"/>
        <v>12</v>
      </c>
      <c r="BH74" s="41" t="str">
        <f t="shared" si="89"/>
        <v>2</v>
      </c>
      <c r="BI74" s="42">
        <v>12</v>
      </c>
      <c r="BJ74" s="43" t="str">
        <f t="shared" si="90"/>
        <v>2</v>
      </c>
      <c r="BK74" s="52" t="str">
        <f t="shared" si="91"/>
        <v>9.25</v>
      </c>
      <c r="BL74" s="53">
        <f t="shared" si="92"/>
        <v>9.25</v>
      </c>
      <c r="BM74" s="43">
        <f t="shared" si="93"/>
        <v>1</v>
      </c>
      <c r="BN74" s="42">
        <v>7</v>
      </c>
      <c r="BO74" s="43" t="str">
        <f t="shared" si="94"/>
        <v>0</v>
      </c>
      <c r="BP74" s="47">
        <v>11.5</v>
      </c>
      <c r="BQ74" s="43" t="str">
        <f t="shared" si="95"/>
        <v>1</v>
      </c>
      <c r="BR74" s="54" t="str">
        <f t="shared" si="96"/>
        <v>11.52</v>
      </c>
      <c r="BS74" s="55">
        <f t="shared" si="97"/>
        <v>11.515625</v>
      </c>
      <c r="BT74" s="34">
        <f t="shared" si="98"/>
        <v>30</v>
      </c>
      <c r="BU74" s="56" t="str">
        <f t="shared" si="99"/>
        <v>11.95</v>
      </c>
      <c r="BV74" s="57">
        <f t="shared" si="100"/>
        <v>11.9453125</v>
      </c>
      <c r="BW74" s="58" t="str">
        <f t="shared" ref="BW74:BW122" si="101">IF((BV74&gt;9.99),"Admis(e)","Rattrapage")</f>
        <v>Admis(e)</v>
      </c>
      <c r="BX74" s="66">
        <v>1</v>
      </c>
    </row>
    <row r="75" spans="1:76" ht="15.75">
      <c r="A75" s="34">
        <v>68</v>
      </c>
      <c r="B75" s="36" t="s">
        <v>354</v>
      </c>
      <c r="C75" s="36" t="s">
        <v>355</v>
      </c>
      <c r="D75" s="37" t="s">
        <v>356</v>
      </c>
      <c r="E75" s="38" t="s">
        <v>357</v>
      </c>
      <c r="F75" s="34" t="s">
        <v>358</v>
      </c>
      <c r="G75" s="39" t="str">
        <f t="shared" si="51"/>
        <v>11.80</v>
      </c>
      <c r="H75" s="40">
        <f t="shared" si="52"/>
        <v>11.8</v>
      </c>
      <c r="I75" s="41" t="str">
        <f t="shared" si="53"/>
        <v>20</v>
      </c>
      <c r="J75" s="42">
        <v>9.5</v>
      </c>
      <c r="K75" s="43" t="str">
        <f t="shared" si="54"/>
        <v>0</v>
      </c>
      <c r="L75" s="44">
        <v>10.5</v>
      </c>
      <c r="M75" s="43" t="str">
        <f t="shared" si="55"/>
        <v>5</v>
      </c>
      <c r="N75" s="44">
        <v>15.5</v>
      </c>
      <c r="O75" s="43" t="str">
        <f t="shared" si="56"/>
        <v>5</v>
      </c>
      <c r="P75" s="44">
        <v>13.5</v>
      </c>
      <c r="Q75" s="43" t="str">
        <f t="shared" si="57"/>
        <v>5</v>
      </c>
      <c r="R75" s="45" t="str">
        <f t="shared" si="58"/>
        <v>12.00</v>
      </c>
      <c r="S75" s="40">
        <f t="shared" si="59"/>
        <v>12</v>
      </c>
      <c r="T75" s="43" t="str">
        <f t="shared" si="60"/>
        <v>6</v>
      </c>
      <c r="U75" s="42">
        <v>12.875</v>
      </c>
      <c r="V75" s="43" t="str">
        <f t="shared" si="61"/>
        <v>3</v>
      </c>
      <c r="W75" s="44">
        <v>10.25</v>
      </c>
      <c r="X75" s="43" t="str">
        <f t="shared" si="62"/>
        <v>3</v>
      </c>
      <c r="Y75" s="45" t="str">
        <f t="shared" si="63"/>
        <v>6.00</v>
      </c>
      <c r="Z75" s="40">
        <f t="shared" si="64"/>
        <v>6</v>
      </c>
      <c r="AA75" s="41">
        <f t="shared" si="65"/>
        <v>0</v>
      </c>
      <c r="AB75" s="42">
        <v>6</v>
      </c>
      <c r="AC75" s="43" t="str">
        <f t="shared" si="66"/>
        <v>0</v>
      </c>
      <c r="AD75" s="46" t="str">
        <f t="shared" si="67"/>
        <v>11.00</v>
      </c>
      <c r="AE75" s="46">
        <f t="shared" si="68"/>
        <v>11</v>
      </c>
      <c r="AF75" s="43" t="str">
        <f t="shared" si="69"/>
        <v>2</v>
      </c>
      <c r="AG75" s="42">
        <v>12</v>
      </c>
      <c r="AH75" s="43" t="str">
        <f t="shared" si="70"/>
        <v>1</v>
      </c>
      <c r="AI75" s="47">
        <v>10</v>
      </c>
      <c r="AJ75" s="43" t="str">
        <f t="shared" si="71"/>
        <v>1</v>
      </c>
      <c r="AK75" s="48" t="str">
        <f t="shared" si="72"/>
        <v>11.38</v>
      </c>
      <c r="AL75" s="49">
        <f t="shared" si="73"/>
        <v>11.375</v>
      </c>
      <c r="AM75" s="34">
        <f t="shared" si="74"/>
        <v>30</v>
      </c>
      <c r="AN75" s="50" t="str">
        <f t="shared" si="75"/>
        <v>10.30</v>
      </c>
      <c r="AO75" s="51">
        <f t="shared" si="76"/>
        <v>10.3</v>
      </c>
      <c r="AP75" s="41" t="str">
        <f t="shared" si="77"/>
        <v>20</v>
      </c>
      <c r="AQ75" s="42">
        <v>9.5</v>
      </c>
      <c r="AR75" s="43" t="str">
        <f t="shared" si="78"/>
        <v>0</v>
      </c>
      <c r="AS75" s="44">
        <v>11</v>
      </c>
      <c r="AT75" s="43" t="str">
        <f t="shared" si="79"/>
        <v>5</v>
      </c>
      <c r="AU75" s="44">
        <v>9.75</v>
      </c>
      <c r="AV75" s="43" t="str">
        <f t="shared" si="80"/>
        <v>0</v>
      </c>
      <c r="AW75" s="44">
        <v>11</v>
      </c>
      <c r="AX75" s="43" t="str">
        <f t="shared" si="81"/>
        <v>5</v>
      </c>
      <c r="AY75" s="52" t="str">
        <f t="shared" si="82"/>
        <v>15.83</v>
      </c>
      <c r="AZ75" s="51">
        <f t="shared" si="83"/>
        <v>15.833333333333334</v>
      </c>
      <c r="BA75" s="41" t="str">
        <f t="shared" si="84"/>
        <v>6</v>
      </c>
      <c r="BB75" s="42">
        <v>16</v>
      </c>
      <c r="BC75" s="43" t="str">
        <f t="shared" si="85"/>
        <v>3</v>
      </c>
      <c r="BD75" s="47">
        <v>15.5</v>
      </c>
      <c r="BE75" s="43" t="str">
        <f t="shared" si="86"/>
        <v>3</v>
      </c>
      <c r="BF75" s="52" t="str">
        <f t="shared" si="87"/>
        <v>12.00</v>
      </c>
      <c r="BG75" s="51">
        <f t="shared" si="88"/>
        <v>12</v>
      </c>
      <c r="BH75" s="41" t="str">
        <f t="shared" si="89"/>
        <v>2</v>
      </c>
      <c r="BI75" s="42">
        <v>12</v>
      </c>
      <c r="BJ75" s="43" t="str">
        <f t="shared" si="90"/>
        <v>2</v>
      </c>
      <c r="BK75" s="52" t="str">
        <f t="shared" si="91"/>
        <v>13.25</v>
      </c>
      <c r="BL75" s="53">
        <f t="shared" si="92"/>
        <v>13.25</v>
      </c>
      <c r="BM75" s="43" t="str">
        <f t="shared" si="93"/>
        <v>2</v>
      </c>
      <c r="BN75" s="42">
        <v>10.5</v>
      </c>
      <c r="BO75" s="43" t="str">
        <f t="shared" si="94"/>
        <v>1</v>
      </c>
      <c r="BP75" s="47">
        <v>16</v>
      </c>
      <c r="BQ75" s="43" t="str">
        <f t="shared" si="95"/>
        <v>1</v>
      </c>
      <c r="BR75" s="54" t="str">
        <f t="shared" si="96"/>
        <v>11.81</v>
      </c>
      <c r="BS75" s="55">
        <f t="shared" si="97"/>
        <v>11.8125</v>
      </c>
      <c r="BT75" s="34">
        <f t="shared" si="98"/>
        <v>30</v>
      </c>
      <c r="BU75" s="56" t="str">
        <f t="shared" si="99"/>
        <v>11.59</v>
      </c>
      <c r="BV75" s="57">
        <f t="shared" si="100"/>
        <v>11.59375</v>
      </c>
      <c r="BW75" s="58" t="str">
        <f t="shared" si="101"/>
        <v>Admis(e)</v>
      </c>
      <c r="BX75" s="66">
        <v>1</v>
      </c>
    </row>
    <row r="76" spans="1:76" ht="15.75">
      <c r="A76" s="34">
        <v>69</v>
      </c>
      <c r="B76" s="36" t="s">
        <v>359</v>
      </c>
      <c r="C76" s="36" t="s">
        <v>360</v>
      </c>
      <c r="D76" s="37" t="s">
        <v>361</v>
      </c>
      <c r="E76" s="38" t="s">
        <v>362</v>
      </c>
      <c r="F76" s="34" t="s">
        <v>94</v>
      </c>
      <c r="G76" s="39" t="str">
        <f t="shared" si="51"/>
        <v>10.20</v>
      </c>
      <c r="H76" s="40">
        <f t="shared" si="52"/>
        <v>10.199999999999999</v>
      </c>
      <c r="I76" s="41" t="str">
        <f t="shared" si="53"/>
        <v>20</v>
      </c>
      <c r="J76" s="42">
        <v>8.25</v>
      </c>
      <c r="K76" s="43" t="str">
        <f t="shared" si="54"/>
        <v>0</v>
      </c>
      <c r="L76" s="44">
        <v>9.25</v>
      </c>
      <c r="M76" s="43" t="str">
        <f t="shared" si="55"/>
        <v>0</v>
      </c>
      <c r="N76" s="44">
        <v>13</v>
      </c>
      <c r="O76" s="43" t="str">
        <f t="shared" si="56"/>
        <v>5</v>
      </c>
      <c r="P76" s="44">
        <v>11.75</v>
      </c>
      <c r="Q76" s="43" t="str">
        <f t="shared" si="57"/>
        <v>5</v>
      </c>
      <c r="R76" s="45" t="str">
        <f t="shared" si="58"/>
        <v>12.67</v>
      </c>
      <c r="S76" s="40">
        <f t="shared" si="59"/>
        <v>12.666666666666666</v>
      </c>
      <c r="T76" s="43" t="str">
        <f t="shared" si="60"/>
        <v>6</v>
      </c>
      <c r="U76" s="42">
        <v>12.75</v>
      </c>
      <c r="V76" s="43" t="str">
        <f t="shared" si="61"/>
        <v>3</v>
      </c>
      <c r="W76" s="44">
        <v>12.5</v>
      </c>
      <c r="X76" s="43" t="str">
        <f t="shared" si="62"/>
        <v>3</v>
      </c>
      <c r="Y76" s="45" t="str">
        <f t="shared" si="63"/>
        <v>8.50</v>
      </c>
      <c r="Z76" s="40">
        <f t="shared" si="64"/>
        <v>8.5</v>
      </c>
      <c r="AA76" s="41">
        <f t="shared" si="65"/>
        <v>0</v>
      </c>
      <c r="AB76" s="42">
        <v>8.5</v>
      </c>
      <c r="AC76" s="43" t="str">
        <f t="shared" si="66"/>
        <v>0</v>
      </c>
      <c r="AD76" s="46" t="str">
        <f t="shared" si="67"/>
        <v>11.00</v>
      </c>
      <c r="AE76" s="46">
        <f t="shared" si="68"/>
        <v>11</v>
      </c>
      <c r="AF76" s="43" t="str">
        <f t="shared" si="69"/>
        <v>2</v>
      </c>
      <c r="AG76" s="42">
        <v>12</v>
      </c>
      <c r="AH76" s="43" t="str">
        <f t="shared" si="70"/>
        <v>1</v>
      </c>
      <c r="AI76" s="47">
        <v>10</v>
      </c>
      <c r="AJ76" s="43" t="str">
        <f t="shared" si="71"/>
        <v>1</v>
      </c>
      <c r="AK76" s="48" t="str">
        <f t="shared" si="72"/>
        <v>10.66</v>
      </c>
      <c r="AL76" s="49">
        <f t="shared" si="73"/>
        <v>10.65625</v>
      </c>
      <c r="AM76" s="34">
        <f t="shared" si="74"/>
        <v>30</v>
      </c>
      <c r="AN76" s="50" t="str">
        <f t="shared" si="75"/>
        <v>11.83</v>
      </c>
      <c r="AO76" s="51">
        <f t="shared" si="76"/>
        <v>11.824999999999999</v>
      </c>
      <c r="AP76" s="41" t="str">
        <f t="shared" si="77"/>
        <v>20</v>
      </c>
      <c r="AQ76" s="42">
        <v>11.25</v>
      </c>
      <c r="AR76" s="43" t="str">
        <f t="shared" si="78"/>
        <v>5</v>
      </c>
      <c r="AS76" s="44">
        <v>12</v>
      </c>
      <c r="AT76" s="43" t="str">
        <f t="shared" si="79"/>
        <v>5</v>
      </c>
      <c r="AU76" s="44">
        <v>12.5</v>
      </c>
      <c r="AV76" s="43" t="str">
        <f t="shared" si="80"/>
        <v>5</v>
      </c>
      <c r="AW76" s="44">
        <v>11.75</v>
      </c>
      <c r="AX76" s="43" t="str">
        <f t="shared" si="81"/>
        <v>5</v>
      </c>
      <c r="AY76" s="52" t="str">
        <f t="shared" si="82"/>
        <v>15.83</v>
      </c>
      <c r="AZ76" s="51">
        <f t="shared" si="83"/>
        <v>15.833333333333334</v>
      </c>
      <c r="BA76" s="41" t="str">
        <f t="shared" si="84"/>
        <v>6</v>
      </c>
      <c r="BB76" s="42">
        <v>16</v>
      </c>
      <c r="BC76" s="43" t="str">
        <f t="shared" si="85"/>
        <v>3</v>
      </c>
      <c r="BD76" s="47">
        <v>15.5</v>
      </c>
      <c r="BE76" s="43" t="str">
        <f t="shared" si="86"/>
        <v>3</v>
      </c>
      <c r="BF76" s="52" t="str">
        <f t="shared" si="87"/>
        <v>13.00</v>
      </c>
      <c r="BG76" s="51">
        <f t="shared" si="88"/>
        <v>13</v>
      </c>
      <c r="BH76" s="41" t="str">
        <f t="shared" si="89"/>
        <v>2</v>
      </c>
      <c r="BI76" s="42">
        <v>13</v>
      </c>
      <c r="BJ76" s="43" t="str">
        <f t="shared" si="90"/>
        <v>2</v>
      </c>
      <c r="BK76" s="52" t="str">
        <f t="shared" si="91"/>
        <v>11.75</v>
      </c>
      <c r="BL76" s="53">
        <f t="shared" si="92"/>
        <v>11.75</v>
      </c>
      <c r="BM76" s="43" t="str">
        <f t="shared" si="93"/>
        <v>2</v>
      </c>
      <c r="BN76" s="42">
        <v>11</v>
      </c>
      <c r="BO76" s="43" t="str">
        <f t="shared" si="94"/>
        <v>1</v>
      </c>
      <c r="BP76" s="47">
        <v>12.5</v>
      </c>
      <c r="BQ76" s="43" t="str">
        <f t="shared" si="95"/>
        <v>1</v>
      </c>
      <c r="BR76" s="54" t="str">
        <f t="shared" si="96"/>
        <v>12.64</v>
      </c>
      <c r="BS76" s="55">
        <f t="shared" si="97"/>
        <v>12.640625</v>
      </c>
      <c r="BT76" s="34">
        <f t="shared" si="98"/>
        <v>30</v>
      </c>
      <c r="BU76" s="56" t="str">
        <f t="shared" si="99"/>
        <v>11.65</v>
      </c>
      <c r="BV76" s="57">
        <f t="shared" si="100"/>
        <v>11.6484375</v>
      </c>
      <c r="BW76" s="58" t="str">
        <f t="shared" si="101"/>
        <v>Admis(e)</v>
      </c>
      <c r="BX76" s="66">
        <v>1</v>
      </c>
    </row>
    <row r="77" spans="1:76" ht="15.75">
      <c r="A77" s="34">
        <v>70</v>
      </c>
      <c r="B77" s="36" t="s">
        <v>363</v>
      </c>
      <c r="C77" s="36" t="s">
        <v>364</v>
      </c>
      <c r="D77" s="37" t="s">
        <v>365</v>
      </c>
      <c r="E77" s="38" t="s">
        <v>366</v>
      </c>
      <c r="F77" s="34" t="s">
        <v>79</v>
      </c>
      <c r="G77" s="39" t="str">
        <f t="shared" si="51"/>
        <v>13.30</v>
      </c>
      <c r="H77" s="40">
        <f t="shared" si="52"/>
        <v>13.3</v>
      </c>
      <c r="I77" s="41" t="str">
        <f t="shared" si="53"/>
        <v>20</v>
      </c>
      <c r="J77" s="42">
        <v>13.25</v>
      </c>
      <c r="K77" s="43" t="str">
        <f t="shared" si="54"/>
        <v>5</v>
      </c>
      <c r="L77" s="44">
        <v>12.25</v>
      </c>
      <c r="M77" s="43" t="str">
        <f t="shared" si="55"/>
        <v>5</v>
      </c>
      <c r="N77" s="44">
        <v>16.25</v>
      </c>
      <c r="O77" s="43" t="str">
        <f t="shared" si="56"/>
        <v>5</v>
      </c>
      <c r="P77" s="44">
        <v>12</v>
      </c>
      <c r="Q77" s="43" t="str">
        <f t="shared" si="57"/>
        <v>5</v>
      </c>
      <c r="R77" s="45" t="str">
        <f t="shared" si="58"/>
        <v>13.50</v>
      </c>
      <c r="S77" s="40">
        <f t="shared" si="59"/>
        <v>13.5</v>
      </c>
      <c r="T77" s="43" t="str">
        <f t="shared" si="60"/>
        <v>6</v>
      </c>
      <c r="U77" s="42">
        <v>14.375</v>
      </c>
      <c r="V77" s="43" t="str">
        <f t="shared" si="61"/>
        <v>3</v>
      </c>
      <c r="W77" s="44">
        <v>11.75</v>
      </c>
      <c r="X77" s="43" t="str">
        <f t="shared" si="62"/>
        <v>3</v>
      </c>
      <c r="Y77" s="45" t="str">
        <f t="shared" si="63"/>
        <v>12.00</v>
      </c>
      <c r="Z77" s="40">
        <f t="shared" si="64"/>
        <v>12</v>
      </c>
      <c r="AA77" s="41" t="str">
        <f t="shared" si="65"/>
        <v>2</v>
      </c>
      <c r="AB77" s="42">
        <v>12</v>
      </c>
      <c r="AC77" s="43" t="str">
        <f t="shared" si="66"/>
        <v>2</v>
      </c>
      <c r="AD77" s="46" t="str">
        <f t="shared" si="67"/>
        <v>12.50</v>
      </c>
      <c r="AE77" s="46">
        <f t="shared" si="68"/>
        <v>12.5</v>
      </c>
      <c r="AF77" s="43" t="str">
        <f t="shared" si="69"/>
        <v>2</v>
      </c>
      <c r="AG77" s="42">
        <v>14</v>
      </c>
      <c r="AH77" s="43" t="str">
        <f t="shared" si="70"/>
        <v>1</v>
      </c>
      <c r="AI77" s="47">
        <v>11</v>
      </c>
      <c r="AJ77" s="43" t="str">
        <f t="shared" si="71"/>
        <v>1</v>
      </c>
      <c r="AK77" s="48" t="str">
        <f t="shared" si="72"/>
        <v>13.16</v>
      </c>
      <c r="AL77" s="49">
        <f t="shared" si="73"/>
        <v>13.15625</v>
      </c>
      <c r="AM77" s="34">
        <f t="shared" si="74"/>
        <v>30</v>
      </c>
      <c r="AN77" s="50" t="str">
        <f t="shared" si="75"/>
        <v>11.88</v>
      </c>
      <c r="AO77" s="51">
        <f t="shared" si="76"/>
        <v>11.875</v>
      </c>
      <c r="AP77" s="41" t="str">
        <f t="shared" si="77"/>
        <v>20</v>
      </c>
      <c r="AQ77" s="42">
        <v>10.75</v>
      </c>
      <c r="AR77" s="43" t="str">
        <f t="shared" si="78"/>
        <v>5</v>
      </c>
      <c r="AS77" s="44">
        <v>12</v>
      </c>
      <c r="AT77" s="43" t="str">
        <f t="shared" si="79"/>
        <v>5</v>
      </c>
      <c r="AU77" s="44">
        <v>14.75</v>
      </c>
      <c r="AV77" s="43" t="str">
        <f t="shared" si="80"/>
        <v>5</v>
      </c>
      <c r="AW77" s="44">
        <v>10.5</v>
      </c>
      <c r="AX77" s="43" t="str">
        <f t="shared" si="81"/>
        <v>5</v>
      </c>
      <c r="AY77" s="52" t="str">
        <f t="shared" si="82"/>
        <v>15.75</v>
      </c>
      <c r="AZ77" s="51">
        <f t="shared" si="83"/>
        <v>15.75</v>
      </c>
      <c r="BA77" s="41" t="str">
        <f t="shared" si="84"/>
        <v>6</v>
      </c>
      <c r="BB77" s="42">
        <v>16</v>
      </c>
      <c r="BC77" s="43" t="str">
        <f t="shared" si="85"/>
        <v>3</v>
      </c>
      <c r="BD77" s="47">
        <v>15.25</v>
      </c>
      <c r="BE77" s="43" t="str">
        <f t="shared" si="86"/>
        <v>3</v>
      </c>
      <c r="BF77" s="52" t="str">
        <f t="shared" si="87"/>
        <v>10.00</v>
      </c>
      <c r="BG77" s="51">
        <f t="shared" si="88"/>
        <v>10</v>
      </c>
      <c r="BH77" s="41" t="str">
        <f t="shared" si="89"/>
        <v>2</v>
      </c>
      <c r="BI77" s="42">
        <v>10</v>
      </c>
      <c r="BJ77" s="43" t="str">
        <f t="shared" si="90"/>
        <v>2</v>
      </c>
      <c r="BK77" s="52" t="str">
        <f t="shared" si="91"/>
        <v>12.75</v>
      </c>
      <c r="BL77" s="53">
        <f t="shared" si="92"/>
        <v>12.75</v>
      </c>
      <c r="BM77" s="43" t="str">
        <f t="shared" si="93"/>
        <v>2</v>
      </c>
      <c r="BN77" s="42">
        <v>12.5</v>
      </c>
      <c r="BO77" s="43" t="str">
        <f t="shared" si="94"/>
        <v>1</v>
      </c>
      <c r="BP77" s="47">
        <v>13</v>
      </c>
      <c r="BQ77" s="43" t="str">
        <f t="shared" si="95"/>
        <v>1</v>
      </c>
      <c r="BR77" s="54" t="str">
        <f t="shared" si="96"/>
        <v>12.59</v>
      </c>
      <c r="BS77" s="55">
        <f t="shared" si="97"/>
        <v>12.59375</v>
      </c>
      <c r="BT77" s="34">
        <f t="shared" si="98"/>
        <v>30</v>
      </c>
      <c r="BU77" s="56" t="str">
        <f t="shared" si="99"/>
        <v>12.88</v>
      </c>
      <c r="BV77" s="57">
        <f t="shared" si="100"/>
        <v>12.875</v>
      </c>
      <c r="BW77" s="58" t="str">
        <f t="shared" si="101"/>
        <v>Admis(e)</v>
      </c>
      <c r="BX77" s="66">
        <v>1</v>
      </c>
    </row>
    <row r="78" spans="1:76" ht="15.75">
      <c r="A78" s="34">
        <v>71</v>
      </c>
      <c r="B78" s="36" t="s">
        <v>367</v>
      </c>
      <c r="C78" s="36" t="s">
        <v>368</v>
      </c>
      <c r="D78" s="37" t="s">
        <v>369</v>
      </c>
      <c r="E78" s="38" t="s">
        <v>370</v>
      </c>
      <c r="F78" s="34" t="s">
        <v>203</v>
      </c>
      <c r="G78" s="39" t="str">
        <f t="shared" si="51"/>
        <v>9.48</v>
      </c>
      <c r="H78" s="40">
        <f t="shared" si="52"/>
        <v>9.4749999999999996</v>
      </c>
      <c r="I78" s="41">
        <f t="shared" si="53"/>
        <v>10</v>
      </c>
      <c r="J78" s="42">
        <v>8.75</v>
      </c>
      <c r="K78" s="43" t="str">
        <f t="shared" si="54"/>
        <v>0</v>
      </c>
      <c r="L78" s="44">
        <v>6.5</v>
      </c>
      <c r="M78" s="43" t="str">
        <f t="shared" si="55"/>
        <v>0</v>
      </c>
      <c r="N78" s="44">
        <v>13</v>
      </c>
      <c r="O78" s="43" t="str">
        <f t="shared" si="56"/>
        <v>5</v>
      </c>
      <c r="P78" s="44">
        <v>11.5</v>
      </c>
      <c r="Q78" s="43" t="str">
        <f t="shared" si="57"/>
        <v>5</v>
      </c>
      <c r="R78" s="45" t="str">
        <f t="shared" si="58"/>
        <v>8.83</v>
      </c>
      <c r="S78" s="40">
        <f t="shared" si="59"/>
        <v>8.8333333333333339</v>
      </c>
      <c r="T78" s="43">
        <f t="shared" si="60"/>
        <v>3</v>
      </c>
      <c r="U78" s="42">
        <v>8</v>
      </c>
      <c r="V78" s="43" t="str">
        <f t="shared" si="61"/>
        <v>0</v>
      </c>
      <c r="W78" s="44">
        <v>10.5</v>
      </c>
      <c r="X78" s="43" t="str">
        <f t="shared" si="62"/>
        <v>3</v>
      </c>
      <c r="Y78" s="45" t="str">
        <f t="shared" si="63"/>
        <v>6.50</v>
      </c>
      <c r="Z78" s="40">
        <f t="shared" si="64"/>
        <v>6.5</v>
      </c>
      <c r="AA78" s="41">
        <f t="shared" si="65"/>
        <v>0</v>
      </c>
      <c r="AB78" s="42">
        <v>6.5</v>
      </c>
      <c r="AC78" s="43" t="str">
        <f t="shared" si="66"/>
        <v>0</v>
      </c>
      <c r="AD78" s="46" t="str">
        <f t="shared" si="67"/>
        <v>11.75</v>
      </c>
      <c r="AE78" s="46">
        <f t="shared" si="68"/>
        <v>11.75</v>
      </c>
      <c r="AF78" s="43" t="str">
        <f t="shared" si="69"/>
        <v>2</v>
      </c>
      <c r="AG78" s="42">
        <v>15</v>
      </c>
      <c r="AH78" s="43" t="str">
        <f t="shared" si="70"/>
        <v>1</v>
      </c>
      <c r="AI78" s="47">
        <v>8.5</v>
      </c>
      <c r="AJ78" s="43" t="str">
        <f t="shared" si="71"/>
        <v>0</v>
      </c>
      <c r="AK78" s="48" t="str">
        <f t="shared" si="72"/>
        <v>9.45</v>
      </c>
      <c r="AL78" s="49">
        <f t="shared" si="73"/>
        <v>9.453125</v>
      </c>
      <c r="AM78" s="34">
        <f t="shared" si="74"/>
        <v>15</v>
      </c>
      <c r="AN78" s="50" t="str">
        <f t="shared" si="75"/>
        <v>10.55</v>
      </c>
      <c r="AO78" s="51">
        <f t="shared" si="76"/>
        <v>10.55</v>
      </c>
      <c r="AP78" s="41" t="str">
        <f t="shared" si="77"/>
        <v>20</v>
      </c>
      <c r="AQ78" s="42">
        <v>8.5</v>
      </c>
      <c r="AR78" s="43" t="str">
        <f t="shared" si="78"/>
        <v>0</v>
      </c>
      <c r="AS78" s="44">
        <v>11.5</v>
      </c>
      <c r="AT78" s="43" t="str">
        <f t="shared" si="79"/>
        <v>5</v>
      </c>
      <c r="AU78" s="44">
        <v>12.75</v>
      </c>
      <c r="AV78" s="43" t="str">
        <f t="shared" si="80"/>
        <v>5</v>
      </c>
      <c r="AW78" s="44">
        <v>10</v>
      </c>
      <c r="AX78" s="43" t="str">
        <f t="shared" si="81"/>
        <v>5</v>
      </c>
      <c r="AY78" s="52" t="str">
        <f t="shared" si="82"/>
        <v>13.67</v>
      </c>
      <c r="AZ78" s="51">
        <f t="shared" si="83"/>
        <v>13.666666666666666</v>
      </c>
      <c r="BA78" s="41" t="str">
        <f t="shared" si="84"/>
        <v>6</v>
      </c>
      <c r="BB78" s="42">
        <v>14</v>
      </c>
      <c r="BC78" s="43" t="str">
        <f t="shared" si="85"/>
        <v>3</v>
      </c>
      <c r="BD78" s="47">
        <v>13</v>
      </c>
      <c r="BE78" s="43" t="str">
        <f t="shared" si="86"/>
        <v>3</v>
      </c>
      <c r="BF78" s="52" t="str">
        <f t="shared" si="87"/>
        <v>14.00</v>
      </c>
      <c r="BG78" s="51">
        <f t="shared" si="88"/>
        <v>14</v>
      </c>
      <c r="BH78" s="41" t="str">
        <f t="shared" si="89"/>
        <v>2</v>
      </c>
      <c r="BI78" s="42">
        <v>14</v>
      </c>
      <c r="BJ78" s="43" t="str">
        <f t="shared" si="90"/>
        <v>2</v>
      </c>
      <c r="BK78" s="52" t="str">
        <f t="shared" si="91"/>
        <v>9.75</v>
      </c>
      <c r="BL78" s="53">
        <f t="shared" si="92"/>
        <v>9.75</v>
      </c>
      <c r="BM78" s="43">
        <f t="shared" si="93"/>
        <v>1</v>
      </c>
      <c r="BN78" s="42">
        <v>8</v>
      </c>
      <c r="BO78" s="43" t="str">
        <f t="shared" si="94"/>
        <v>0</v>
      </c>
      <c r="BP78" s="47">
        <v>11.5</v>
      </c>
      <c r="BQ78" s="43" t="str">
        <f t="shared" si="95"/>
        <v>1</v>
      </c>
      <c r="BR78" s="54" t="str">
        <f t="shared" si="96"/>
        <v>11.25</v>
      </c>
      <c r="BS78" s="55">
        <f t="shared" si="97"/>
        <v>11.25</v>
      </c>
      <c r="BT78" s="34">
        <f t="shared" si="98"/>
        <v>30</v>
      </c>
      <c r="BU78" s="56" t="str">
        <f t="shared" si="99"/>
        <v>10.35</v>
      </c>
      <c r="BV78" s="57">
        <f t="shared" si="100"/>
        <v>10.3515625</v>
      </c>
      <c r="BW78" s="58" t="str">
        <f t="shared" si="101"/>
        <v>Admis(e)</v>
      </c>
      <c r="BX78" s="66">
        <v>1</v>
      </c>
    </row>
    <row r="79" spans="1:76" ht="15.75">
      <c r="A79" s="34">
        <v>72</v>
      </c>
      <c r="B79" s="36" t="s">
        <v>371</v>
      </c>
      <c r="C79" s="36" t="s">
        <v>372</v>
      </c>
      <c r="D79" s="37" t="s">
        <v>373</v>
      </c>
      <c r="E79" s="38" t="s">
        <v>374</v>
      </c>
      <c r="F79" s="34" t="s">
        <v>143</v>
      </c>
      <c r="G79" s="39" t="str">
        <f t="shared" si="51"/>
        <v>11.20</v>
      </c>
      <c r="H79" s="40">
        <f t="shared" si="52"/>
        <v>11.2</v>
      </c>
      <c r="I79" s="41" t="str">
        <f t="shared" si="53"/>
        <v>20</v>
      </c>
      <c r="J79" s="42">
        <v>9.25</v>
      </c>
      <c r="K79" s="43" t="str">
        <f t="shared" si="54"/>
        <v>0</v>
      </c>
      <c r="L79" s="44">
        <v>10.25</v>
      </c>
      <c r="M79" s="43" t="str">
        <f t="shared" si="55"/>
        <v>5</v>
      </c>
      <c r="N79" s="44">
        <v>14.75</v>
      </c>
      <c r="O79" s="43" t="str">
        <f t="shared" si="56"/>
        <v>5</v>
      </c>
      <c r="P79" s="44">
        <v>12</v>
      </c>
      <c r="Q79" s="43" t="str">
        <f t="shared" si="57"/>
        <v>5</v>
      </c>
      <c r="R79" s="45" t="str">
        <f t="shared" si="58"/>
        <v>13.92</v>
      </c>
      <c r="S79" s="40">
        <f t="shared" si="59"/>
        <v>13.916666666666666</v>
      </c>
      <c r="T79" s="43" t="str">
        <f t="shared" si="60"/>
        <v>6</v>
      </c>
      <c r="U79" s="42">
        <v>15.25</v>
      </c>
      <c r="V79" s="43" t="str">
        <f t="shared" si="61"/>
        <v>3</v>
      </c>
      <c r="W79" s="44">
        <v>11.25</v>
      </c>
      <c r="X79" s="43" t="str">
        <f t="shared" si="62"/>
        <v>3</v>
      </c>
      <c r="Y79" s="45" t="str">
        <f t="shared" si="63"/>
        <v>8.50</v>
      </c>
      <c r="Z79" s="40">
        <f t="shared" si="64"/>
        <v>8.5</v>
      </c>
      <c r="AA79" s="41">
        <f t="shared" si="65"/>
        <v>0</v>
      </c>
      <c r="AB79" s="42">
        <v>8.5</v>
      </c>
      <c r="AC79" s="43" t="str">
        <f t="shared" si="66"/>
        <v>0</v>
      </c>
      <c r="AD79" s="46" t="str">
        <f t="shared" si="67"/>
        <v>12.50</v>
      </c>
      <c r="AE79" s="46">
        <f t="shared" si="68"/>
        <v>12.5</v>
      </c>
      <c r="AF79" s="43" t="str">
        <f t="shared" si="69"/>
        <v>2</v>
      </c>
      <c r="AG79" s="42">
        <v>15</v>
      </c>
      <c r="AH79" s="43" t="str">
        <f t="shared" si="70"/>
        <v>1</v>
      </c>
      <c r="AI79" s="47">
        <v>10</v>
      </c>
      <c r="AJ79" s="43" t="str">
        <f t="shared" si="71"/>
        <v>1</v>
      </c>
      <c r="AK79" s="48" t="str">
        <f t="shared" si="72"/>
        <v>11.70</v>
      </c>
      <c r="AL79" s="49">
        <f t="shared" si="73"/>
        <v>11.703125</v>
      </c>
      <c r="AM79" s="34">
        <f t="shared" si="74"/>
        <v>30</v>
      </c>
      <c r="AN79" s="50" t="str">
        <f t="shared" si="75"/>
        <v>10.83</v>
      </c>
      <c r="AO79" s="51">
        <f t="shared" si="76"/>
        <v>10.824999999999999</v>
      </c>
      <c r="AP79" s="41" t="str">
        <f t="shared" si="77"/>
        <v>20</v>
      </c>
      <c r="AQ79" s="42">
        <v>9.75</v>
      </c>
      <c r="AR79" s="43" t="str">
        <f t="shared" si="78"/>
        <v>0</v>
      </c>
      <c r="AS79" s="44">
        <v>8.5</v>
      </c>
      <c r="AT79" s="43" t="str">
        <f t="shared" si="79"/>
        <v>0</v>
      </c>
      <c r="AU79" s="44">
        <v>13.5</v>
      </c>
      <c r="AV79" s="43" t="str">
        <f t="shared" si="80"/>
        <v>5</v>
      </c>
      <c r="AW79" s="44">
        <v>13.25</v>
      </c>
      <c r="AX79" s="43" t="str">
        <f t="shared" si="81"/>
        <v>5</v>
      </c>
      <c r="AY79" s="52" t="str">
        <f t="shared" si="82"/>
        <v>15.00</v>
      </c>
      <c r="AZ79" s="51">
        <f t="shared" si="83"/>
        <v>15</v>
      </c>
      <c r="BA79" s="41" t="str">
        <f t="shared" si="84"/>
        <v>6</v>
      </c>
      <c r="BB79" s="42">
        <v>14.5</v>
      </c>
      <c r="BC79" s="43" t="str">
        <f t="shared" si="85"/>
        <v>3</v>
      </c>
      <c r="BD79" s="47">
        <v>16</v>
      </c>
      <c r="BE79" s="43" t="str">
        <f t="shared" si="86"/>
        <v>3</v>
      </c>
      <c r="BF79" s="52" t="str">
        <f t="shared" si="87"/>
        <v>11.00</v>
      </c>
      <c r="BG79" s="51">
        <f t="shared" si="88"/>
        <v>11</v>
      </c>
      <c r="BH79" s="41" t="str">
        <f t="shared" si="89"/>
        <v>2</v>
      </c>
      <c r="BI79" s="42">
        <v>11</v>
      </c>
      <c r="BJ79" s="43" t="str">
        <f t="shared" si="90"/>
        <v>2</v>
      </c>
      <c r="BK79" s="52" t="str">
        <f t="shared" si="91"/>
        <v>14.00</v>
      </c>
      <c r="BL79" s="53">
        <f t="shared" si="92"/>
        <v>14</v>
      </c>
      <c r="BM79" s="43" t="str">
        <f t="shared" si="93"/>
        <v>2</v>
      </c>
      <c r="BN79" s="42">
        <v>14</v>
      </c>
      <c r="BO79" s="43" t="str">
        <f t="shared" si="94"/>
        <v>1</v>
      </c>
      <c r="BP79" s="47">
        <v>14</v>
      </c>
      <c r="BQ79" s="43" t="str">
        <f t="shared" si="95"/>
        <v>1</v>
      </c>
      <c r="BR79" s="54" t="str">
        <f t="shared" si="96"/>
        <v>12.02</v>
      </c>
      <c r="BS79" s="55">
        <f t="shared" si="97"/>
        <v>12.015625</v>
      </c>
      <c r="BT79" s="34">
        <f t="shared" si="98"/>
        <v>30</v>
      </c>
      <c r="BU79" s="56" t="str">
        <f t="shared" si="99"/>
        <v>11.86</v>
      </c>
      <c r="BV79" s="57">
        <f t="shared" si="100"/>
        <v>11.859375</v>
      </c>
      <c r="BW79" s="58" t="str">
        <f t="shared" si="101"/>
        <v>Admis(e)</v>
      </c>
      <c r="BX79" s="66">
        <v>1</v>
      </c>
    </row>
    <row r="80" spans="1:76" ht="15.75">
      <c r="A80" s="34">
        <v>73</v>
      </c>
      <c r="B80" s="36" t="s">
        <v>375</v>
      </c>
      <c r="C80" s="36" t="s">
        <v>376</v>
      </c>
      <c r="D80" s="37" t="s">
        <v>377</v>
      </c>
      <c r="E80" s="38" t="s">
        <v>378</v>
      </c>
      <c r="F80" s="34" t="s">
        <v>79</v>
      </c>
      <c r="G80" s="39" t="str">
        <f t="shared" si="51"/>
        <v>10.63</v>
      </c>
      <c r="H80" s="40">
        <f t="shared" si="52"/>
        <v>10.625</v>
      </c>
      <c r="I80" s="41" t="str">
        <f t="shared" si="53"/>
        <v>20</v>
      </c>
      <c r="J80" s="42">
        <v>8.75</v>
      </c>
      <c r="K80" s="43" t="str">
        <f t="shared" si="54"/>
        <v>0</v>
      </c>
      <c r="L80" s="44">
        <v>8.5</v>
      </c>
      <c r="M80" s="43" t="str">
        <f t="shared" si="55"/>
        <v>0</v>
      </c>
      <c r="N80" s="44">
        <v>15.25</v>
      </c>
      <c r="O80" s="43" t="str">
        <f t="shared" si="56"/>
        <v>5</v>
      </c>
      <c r="P80" s="44">
        <v>12</v>
      </c>
      <c r="Q80" s="43" t="str">
        <f t="shared" si="57"/>
        <v>5</v>
      </c>
      <c r="R80" s="45" t="str">
        <f t="shared" si="58"/>
        <v>8.25</v>
      </c>
      <c r="S80" s="40">
        <f t="shared" si="59"/>
        <v>8.25</v>
      </c>
      <c r="T80" s="43">
        <f t="shared" si="60"/>
        <v>3</v>
      </c>
      <c r="U80" s="42">
        <v>6</v>
      </c>
      <c r="V80" s="43" t="str">
        <f t="shared" si="61"/>
        <v>0</v>
      </c>
      <c r="W80" s="44">
        <v>12.75</v>
      </c>
      <c r="X80" s="43" t="str">
        <f t="shared" si="62"/>
        <v>3</v>
      </c>
      <c r="Y80" s="45" t="str">
        <f t="shared" si="63"/>
        <v>5.50</v>
      </c>
      <c r="Z80" s="40">
        <f t="shared" si="64"/>
        <v>5.5</v>
      </c>
      <c r="AA80" s="41">
        <f t="shared" si="65"/>
        <v>0</v>
      </c>
      <c r="AB80" s="42">
        <v>5.5</v>
      </c>
      <c r="AC80" s="43" t="str">
        <f t="shared" si="66"/>
        <v>0</v>
      </c>
      <c r="AD80" s="46" t="str">
        <f t="shared" si="67"/>
        <v>13.50</v>
      </c>
      <c r="AE80" s="46">
        <f t="shared" si="68"/>
        <v>13.5</v>
      </c>
      <c r="AF80" s="43" t="str">
        <f t="shared" si="69"/>
        <v>2</v>
      </c>
      <c r="AG80" s="42">
        <v>10</v>
      </c>
      <c r="AH80" s="43" t="str">
        <f t="shared" si="70"/>
        <v>1</v>
      </c>
      <c r="AI80" s="47">
        <v>17</v>
      </c>
      <c r="AJ80" s="43" t="str">
        <f t="shared" si="71"/>
        <v>1</v>
      </c>
      <c r="AK80" s="48" t="str">
        <f t="shared" si="72"/>
        <v>10.22</v>
      </c>
      <c r="AL80" s="49">
        <f t="shared" si="73"/>
        <v>10.21875</v>
      </c>
      <c r="AM80" s="34">
        <f t="shared" si="74"/>
        <v>30</v>
      </c>
      <c r="AN80" s="50" t="str">
        <f t="shared" si="75"/>
        <v>10.83</v>
      </c>
      <c r="AO80" s="51">
        <f t="shared" si="76"/>
        <v>10.824999999999999</v>
      </c>
      <c r="AP80" s="41" t="str">
        <f t="shared" si="77"/>
        <v>20</v>
      </c>
      <c r="AQ80" s="42">
        <v>9</v>
      </c>
      <c r="AR80" s="43" t="str">
        <f t="shared" si="78"/>
        <v>0</v>
      </c>
      <c r="AS80" s="44">
        <v>11.25</v>
      </c>
      <c r="AT80" s="43" t="str">
        <f t="shared" si="79"/>
        <v>5</v>
      </c>
      <c r="AU80" s="44">
        <v>11.5</v>
      </c>
      <c r="AV80" s="43" t="str">
        <f t="shared" si="80"/>
        <v>5</v>
      </c>
      <c r="AW80" s="44">
        <v>12.25</v>
      </c>
      <c r="AX80" s="43" t="str">
        <f t="shared" si="81"/>
        <v>5</v>
      </c>
      <c r="AY80" s="52" t="str">
        <f t="shared" si="82"/>
        <v>16.00</v>
      </c>
      <c r="AZ80" s="51">
        <f t="shared" si="83"/>
        <v>16</v>
      </c>
      <c r="BA80" s="41" t="str">
        <f t="shared" si="84"/>
        <v>6</v>
      </c>
      <c r="BB80" s="42">
        <v>16</v>
      </c>
      <c r="BC80" s="43" t="str">
        <f t="shared" si="85"/>
        <v>3</v>
      </c>
      <c r="BD80" s="47">
        <v>16</v>
      </c>
      <c r="BE80" s="43" t="str">
        <f t="shared" si="86"/>
        <v>3</v>
      </c>
      <c r="BF80" s="52" t="str">
        <f t="shared" si="87"/>
        <v>10.00</v>
      </c>
      <c r="BG80" s="51">
        <f t="shared" si="88"/>
        <v>10</v>
      </c>
      <c r="BH80" s="41" t="str">
        <f t="shared" si="89"/>
        <v>2</v>
      </c>
      <c r="BI80" s="42">
        <v>10</v>
      </c>
      <c r="BJ80" s="43" t="str">
        <f t="shared" si="90"/>
        <v>2</v>
      </c>
      <c r="BK80" s="52" t="str">
        <f t="shared" si="91"/>
        <v>11.75</v>
      </c>
      <c r="BL80" s="53">
        <f t="shared" si="92"/>
        <v>11.75</v>
      </c>
      <c r="BM80" s="43" t="str">
        <f t="shared" si="93"/>
        <v>2</v>
      </c>
      <c r="BN80" s="42">
        <v>11.5</v>
      </c>
      <c r="BO80" s="43" t="str">
        <f t="shared" si="94"/>
        <v>1</v>
      </c>
      <c r="BP80" s="47">
        <v>12</v>
      </c>
      <c r="BQ80" s="43" t="str">
        <f t="shared" si="95"/>
        <v>1</v>
      </c>
      <c r="BR80" s="54" t="str">
        <f t="shared" si="96"/>
        <v>11.86</v>
      </c>
      <c r="BS80" s="55">
        <f t="shared" si="97"/>
        <v>11.859375</v>
      </c>
      <c r="BT80" s="34">
        <f t="shared" si="98"/>
        <v>30</v>
      </c>
      <c r="BU80" s="56" t="str">
        <f t="shared" si="99"/>
        <v>11.04</v>
      </c>
      <c r="BV80" s="57">
        <f t="shared" si="100"/>
        <v>11.0390625</v>
      </c>
      <c r="BW80" s="58" t="str">
        <f t="shared" si="101"/>
        <v>Admis(e)</v>
      </c>
      <c r="BX80" s="66">
        <v>1</v>
      </c>
    </row>
    <row r="81" spans="1:76" ht="15.75">
      <c r="A81" s="34">
        <v>74</v>
      </c>
      <c r="B81" s="36" t="s">
        <v>379</v>
      </c>
      <c r="C81" s="36" t="s">
        <v>380</v>
      </c>
      <c r="D81" s="37" t="s">
        <v>381</v>
      </c>
      <c r="E81" s="38" t="s">
        <v>382</v>
      </c>
      <c r="F81" s="34" t="s">
        <v>79</v>
      </c>
      <c r="G81" s="39" t="str">
        <f t="shared" si="51"/>
        <v>11.83</v>
      </c>
      <c r="H81" s="40">
        <f t="shared" si="52"/>
        <v>11.824999999999999</v>
      </c>
      <c r="I81" s="41" t="str">
        <f t="shared" si="53"/>
        <v>20</v>
      </c>
      <c r="J81" s="42">
        <v>9.5</v>
      </c>
      <c r="K81" s="43" t="str">
        <f t="shared" si="54"/>
        <v>0</v>
      </c>
      <c r="L81" s="44">
        <v>11.25</v>
      </c>
      <c r="M81" s="43" t="str">
        <f t="shared" si="55"/>
        <v>5</v>
      </c>
      <c r="N81" s="44">
        <v>15.5</v>
      </c>
      <c r="O81" s="43" t="str">
        <f t="shared" si="56"/>
        <v>5</v>
      </c>
      <c r="P81" s="44">
        <v>12.5</v>
      </c>
      <c r="Q81" s="43" t="str">
        <f t="shared" si="57"/>
        <v>5</v>
      </c>
      <c r="R81" s="45" t="str">
        <f t="shared" si="58"/>
        <v>13.67</v>
      </c>
      <c r="S81" s="40">
        <f t="shared" si="59"/>
        <v>13.666666666666666</v>
      </c>
      <c r="T81" s="43" t="str">
        <f t="shared" si="60"/>
        <v>6</v>
      </c>
      <c r="U81" s="42">
        <v>13.5</v>
      </c>
      <c r="V81" s="43" t="str">
        <f t="shared" si="61"/>
        <v>3</v>
      </c>
      <c r="W81" s="44">
        <v>14</v>
      </c>
      <c r="X81" s="43" t="str">
        <f t="shared" si="62"/>
        <v>3</v>
      </c>
      <c r="Y81" s="45" t="str">
        <f t="shared" si="63"/>
        <v>11.00</v>
      </c>
      <c r="Z81" s="40">
        <f t="shared" si="64"/>
        <v>11</v>
      </c>
      <c r="AA81" s="41" t="str">
        <f t="shared" si="65"/>
        <v>2</v>
      </c>
      <c r="AB81" s="42">
        <v>11</v>
      </c>
      <c r="AC81" s="43" t="str">
        <f t="shared" si="66"/>
        <v>2</v>
      </c>
      <c r="AD81" s="46" t="str">
        <f t="shared" si="67"/>
        <v>12.50</v>
      </c>
      <c r="AE81" s="46">
        <f t="shared" si="68"/>
        <v>12.5</v>
      </c>
      <c r="AF81" s="43" t="str">
        <f t="shared" si="69"/>
        <v>2</v>
      </c>
      <c r="AG81" s="42">
        <v>12</v>
      </c>
      <c r="AH81" s="43" t="str">
        <f t="shared" si="70"/>
        <v>1</v>
      </c>
      <c r="AI81" s="47">
        <v>13</v>
      </c>
      <c r="AJ81" s="43" t="str">
        <f t="shared" si="71"/>
        <v>1</v>
      </c>
      <c r="AK81" s="48" t="str">
        <f t="shared" si="72"/>
        <v>12.20</v>
      </c>
      <c r="AL81" s="49">
        <f t="shared" si="73"/>
        <v>12.203125</v>
      </c>
      <c r="AM81" s="34">
        <f t="shared" si="74"/>
        <v>30</v>
      </c>
      <c r="AN81" s="50" t="str">
        <f t="shared" si="75"/>
        <v>12.38</v>
      </c>
      <c r="AO81" s="51">
        <f t="shared" si="76"/>
        <v>12.375</v>
      </c>
      <c r="AP81" s="41" t="str">
        <f t="shared" si="77"/>
        <v>20</v>
      </c>
      <c r="AQ81" s="42">
        <v>10</v>
      </c>
      <c r="AR81" s="43" t="str">
        <f t="shared" si="78"/>
        <v>5</v>
      </c>
      <c r="AS81" s="44">
        <v>13.25</v>
      </c>
      <c r="AT81" s="43" t="str">
        <f t="shared" si="79"/>
        <v>5</v>
      </c>
      <c r="AU81" s="44">
        <v>14</v>
      </c>
      <c r="AV81" s="43" t="str">
        <f t="shared" si="80"/>
        <v>5</v>
      </c>
      <c r="AW81" s="44">
        <v>13</v>
      </c>
      <c r="AX81" s="43" t="str">
        <f t="shared" si="81"/>
        <v>5</v>
      </c>
      <c r="AY81" s="52" t="str">
        <f t="shared" si="82"/>
        <v>15.83</v>
      </c>
      <c r="AZ81" s="51">
        <f t="shared" si="83"/>
        <v>15.833333333333334</v>
      </c>
      <c r="BA81" s="41" t="str">
        <f t="shared" si="84"/>
        <v>6</v>
      </c>
      <c r="BB81" s="42">
        <v>16</v>
      </c>
      <c r="BC81" s="43" t="str">
        <f t="shared" si="85"/>
        <v>3</v>
      </c>
      <c r="BD81" s="47">
        <v>15.5</v>
      </c>
      <c r="BE81" s="43" t="str">
        <f t="shared" si="86"/>
        <v>3</v>
      </c>
      <c r="BF81" s="52" t="str">
        <f t="shared" si="87"/>
        <v>11.00</v>
      </c>
      <c r="BG81" s="51">
        <f t="shared" si="88"/>
        <v>11</v>
      </c>
      <c r="BH81" s="41" t="str">
        <f t="shared" si="89"/>
        <v>2</v>
      </c>
      <c r="BI81" s="42">
        <v>11</v>
      </c>
      <c r="BJ81" s="43" t="str">
        <f t="shared" si="90"/>
        <v>2</v>
      </c>
      <c r="BK81" s="52" t="str">
        <f t="shared" si="91"/>
        <v>13.25</v>
      </c>
      <c r="BL81" s="53">
        <f t="shared" si="92"/>
        <v>13.25</v>
      </c>
      <c r="BM81" s="43" t="str">
        <f t="shared" si="93"/>
        <v>2</v>
      </c>
      <c r="BN81" s="42">
        <v>10.5</v>
      </c>
      <c r="BO81" s="43" t="str">
        <f t="shared" si="94"/>
        <v>1</v>
      </c>
      <c r="BP81" s="47">
        <v>16</v>
      </c>
      <c r="BQ81" s="43" t="str">
        <f t="shared" si="95"/>
        <v>1</v>
      </c>
      <c r="BR81" s="54" t="str">
        <f t="shared" si="96"/>
        <v>13.05</v>
      </c>
      <c r="BS81" s="55">
        <f t="shared" si="97"/>
        <v>13.046875</v>
      </c>
      <c r="BT81" s="34">
        <f t="shared" si="98"/>
        <v>30</v>
      </c>
      <c r="BU81" s="56" t="str">
        <f t="shared" si="99"/>
        <v>12.63</v>
      </c>
      <c r="BV81" s="57">
        <f t="shared" si="100"/>
        <v>12.625</v>
      </c>
      <c r="BW81" s="58" t="str">
        <f t="shared" si="101"/>
        <v>Admis(e)</v>
      </c>
      <c r="BX81" s="66">
        <v>1</v>
      </c>
    </row>
    <row r="82" spans="1:76" ht="15.75">
      <c r="A82" s="34">
        <v>75</v>
      </c>
      <c r="B82" s="36" t="s">
        <v>383</v>
      </c>
      <c r="C82" s="36" t="s">
        <v>384</v>
      </c>
      <c r="D82" s="37" t="s">
        <v>278</v>
      </c>
      <c r="E82" s="38" t="s">
        <v>385</v>
      </c>
      <c r="F82" s="34" t="s">
        <v>89</v>
      </c>
      <c r="G82" s="39" t="str">
        <f t="shared" si="51"/>
        <v>10.98</v>
      </c>
      <c r="H82" s="40">
        <f t="shared" si="52"/>
        <v>10.975</v>
      </c>
      <c r="I82" s="41" t="str">
        <f t="shared" si="53"/>
        <v>20</v>
      </c>
      <c r="J82" s="42">
        <v>8.25</v>
      </c>
      <c r="K82" s="43" t="str">
        <f t="shared" si="54"/>
        <v>0</v>
      </c>
      <c r="L82" s="44">
        <v>10.5</v>
      </c>
      <c r="M82" s="43" t="str">
        <f t="shared" si="55"/>
        <v>5</v>
      </c>
      <c r="N82" s="44">
        <v>14.5</v>
      </c>
      <c r="O82" s="43" t="str">
        <f t="shared" si="56"/>
        <v>5</v>
      </c>
      <c r="P82" s="44">
        <v>12.25</v>
      </c>
      <c r="Q82" s="43" t="str">
        <f t="shared" si="57"/>
        <v>5</v>
      </c>
      <c r="R82" s="45" t="str">
        <f t="shared" si="58"/>
        <v>12.67</v>
      </c>
      <c r="S82" s="40">
        <f t="shared" si="59"/>
        <v>12.666666666666666</v>
      </c>
      <c r="T82" s="43" t="str">
        <f t="shared" si="60"/>
        <v>6</v>
      </c>
      <c r="U82" s="42">
        <v>13.875</v>
      </c>
      <c r="V82" s="43" t="str">
        <f t="shared" si="61"/>
        <v>3</v>
      </c>
      <c r="W82" s="44">
        <v>10.25</v>
      </c>
      <c r="X82" s="43" t="str">
        <f t="shared" si="62"/>
        <v>3</v>
      </c>
      <c r="Y82" s="45" t="str">
        <f t="shared" si="63"/>
        <v>10.00</v>
      </c>
      <c r="Z82" s="40">
        <f t="shared" si="64"/>
        <v>10</v>
      </c>
      <c r="AA82" s="41" t="str">
        <f t="shared" si="65"/>
        <v>2</v>
      </c>
      <c r="AB82" s="42">
        <v>10</v>
      </c>
      <c r="AC82" s="43" t="str">
        <f t="shared" si="66"/>
        <v>2</v>
      </c>
      <c r="AD82" s="46" t="str">
        <f t="shared" si="67"/>
        <v>12.25</v>
      </c>
      <c r="AE82" s="46">
        <f t="shared" si="68"/>
        <v>12.25</v>
      </c>
      <c r="AF82" s="43" t="str">
        <f t="shared" si="69"/>
        <v>2</v>
      </c>
      <c r="AG82" s="42">
        <v>12</v>
      </c>
      <c r="AH82" s="43" t="str">
        <f t="shared" si="70"/>
        <v>1</v>
      </c>
      <c r="AI82" s="47">
        <v>12.5</v>
      </c>
      <c r="AJ82" s="43" t="str">
        <f t="shared" si="71"/>
        <v>1</v>
      </c>
      <c r="AK82" s="48" t="str">
        <f t="shared" si="72"/>
        <v>11.39</v>
      </c>
      <c r="AL82" s="49">
        <f t="shared" si="73"/>
        <v>11.390625</v>
      </c>
      <c r="AM82" s="34">
        <f t="shared" si="74"/>
        <v>30</v>
      </c>
      <c r="AN82" s="50" t="str">
        <f t="shared" si="75"/>
        <v>11.31</v>
      </c>
      <c r="AO82" s="51">
        <f t="shared" si="76"/>
        <v>11.3125</v>
      </c>
      <c r="AP82" s="41" t="str">
        <f t="shared" si="77"/>
        <v>20</v>
      </c>
      <c r="AQ82" s="42">
        <v>8.75</v>
      </c>
      <c r="AR82" s="43" t="str">
        <f t="shared" si="78"/>
        <v>0</v>
      </c>
      <c r="AS82" s="44">
        <v>13.125</v>
      </c>
      <c r="AT82" s="43" t="str">
        <f t="shared" si="79"/>
        <v>5</v>
      </c>
      <c r="AU82" s="44">
        <v>11.25</v>
      </c>
      <c r="AV82" s="43" t="str">
        <f t="shared" si="80"/>
        <v>5</v>
      </c>
      <c r="AW82" s="44">
        <v>12.5</v>
      </c>
      <c r="AX82" s="43" t="str">
        <f t="shared" si="81"/>
        <v>5</v>
      </c>
      <c r="AY82" s="52" t="str">
        <f t="shared" si="82"/>
        <v>15.83</v>
      </c>
      <c r="AZ82" s="51">
        <f t="shared" si="83"/>
        <v>15.833333333333334</v>
      </c>
      <c r="BA82" s="41" t="str">
        <f t="shared" si="84"/>
        <v>6</v>
      </c>
      <c r="BB82" s="42">
        <v>16</v>
      </c>
      <c r="BC82" s="43" t="str">
        <f t="shared" si="85"/>
        <v>3</v>
      </c>
      <c r="BD82" s="47">
        <v>15.5</v>
      </c>
      <c r="BE82" s="43" t="str">
        <f t="shared" si="86"/>
        <v>3</v>
      </c>
      <c r="BF82" s="52" t="str">
        <f t="shared" si="87"/>
        <v>10.00</v>
      </c>
      <c r="BG82" s="51">
        <f t="shared" si="88"/>
        <v>10</v>
      </c>
      <c r="BH82" s="41" t="str">
        <f t="shared" si="89"/>
        <v>2</v>
      </c>
      <c r="BI82" s="42">
        <v>10</v>
      </c>
      <c r="BJ82" s="43" t="str">
        <f t="shared" si="90"/>
        <v>2</v>
      </c>
      <c r="BK82" s="52" t="str">
        <f t="shared" si="91"/>
        <v>9.25</v>
      </c>
      <c r="BL82" s="53">
        <f t="shared" si="92"/>
        <v>9.25</v>
      </c>
      <c r="BM82" s="43">
        <f t="shared" si="93"/>
        <v>1</v>
      </c>
      <c r="BN82" s="42">
        <v>6.5</v>
      </c>
      <c r="BO82" s="43" t="str">
        <f t="shared" si="94"/>
        <v>0</v>
      </c>
      <c r="BP82" s="47">
        <v>12</v>
      </c>
      <c r="BQ82" s="43" t="str">
        <f t="shared" si="95"/>
        <v>1</v>
      </c>
      <c r="BR82" s="54" t="str">
        <f t="shared" si="96"/>
        <v>11.82</v>
      </c>
      <c r="BS82" s="55">
        <f t="shared" si="97"/>
        <v>11.8203125</v>
      </c>
      <c r="BT82" s="34">
        <f t="shared" si="98"/>
        <v>30</v>
      </c>
      <c r="BU82" s="56" t="str">
        <f t="shared" si="99"/>
        <v>11.61</v>
      </c>
      <c r="BV82" s="57">
        <f t="shared" si="100"/>
        <v>11.60546875</v>
      </c>
      <c r="BW82" s="58" t="str">
        <f t="shared" si="101"/>
        <v>Admis(e)</v>
      </c>
      <c r="BX82" s="66">
        <v>1</v>
      </c>
    </row>
    <row r="83" spans="1:76" ht="15.75">
      <c r="A83" s="34">
        <v>76</v>
      </c>
      <c r="B83" s="36" t="s">
        <v>386</v>
      </c>
      <c r="C83" s="36" t="s">
        <v>387</v>
      </c>
      <c r="D83" s="37" t="s">
        <v>388</v>
      </c>
      <c r="E83" s="38" t="s">
        <v>389</v>
      </c>
      <c r="F83" s="34" t="s">
        <v>79</v>
      </c>
      <c r="G83" s="39" t="str">
        <f t="shared" si="51"/>
        <v>10.90</v>
      </c>
      <c r="H83" s="40">
        <f t="shared" si="52"/>
        <v>10.9</v>
      </c>
      <c r="I83" s="41" t="str">
        <f t="shared" si="53"/>
        <v>20</v>
      </c>
      <c r="J83" s="42">
        <v>9</v>
      </c>
      <c r="K83" s="43" t="str">
        <f t="shared" si="54"/>
        <v>0</v>
      </c>
      <c r="L83" s="44">
        <v>9.5</v>
      </c>
      <c r="M83" s="43" t="str">
        <f t="shared" si="55"/>
        <v>0</v>
      </c>
      <c r="N83" s="44">
        <v>15.75</v>
      </c>
      <c r="O83" s="43" t="str">
        <f t="shared" si="56"/>
        <v>5</v>
      </c>
      <c r="P83" s="44">
        <v>11</v>
      </c>
      <c r="Q83" s="43" t="str">
        <f t="shared" si="57"/>
        <v>5</v>
      </c>
      <c r="R83" s="45" t="str">
        <f t="shared" si="58"/>
        <v>10.25</v>
      </c>
      <c r="S83" s="40">
        <f t="shared" si="59"/>
        <v>10.25</v>
      </c>
      <c r="T83" s="43" t="str">
        <f t="shared" si="60"/>
        <v>6</v>
      </c>
      <c r="U83" s="42">
        <v>10.5</v>
      </c>
      <c r="V83" s="43" t="str">
        <f t="shared" si="61"/>
        <v>3</v>
      </c>
      <c r="W83" s="44">
        <v>9.75</v>
      </c>
      <c r="X83" s="43" t="str">
        <f t="shared" si="62"/>
        <v>0</v>
      </c>
      <c r="Y83" s="45" t="str">
        <f t="shared" si="63"/>
        <v>4.50</v>
      </c>
      <c r="Z83" s="40">
        <f t="shared" si="64"/>
        <v>4.5</v>
      </c>
      <c r="AA83" s="41">
        <f t="shared" si="65"/>
        <v>0</v>
      </c>
      <c r="AB83" s="42">
        <v>4.5</v>
      </c>
      <c r="AC83" s="43" t="str">
        <f t="shared" si="66"/>
        <v>0</v>
      </c>
      <c r="AD83" s="46" t="str">
        <f t="shared" si="67"/>
        <v>7.50</v>
      </c>
      <c r="AE83" s="46">
        <f t="shared" si="68"/>
        <v>7.5</v>
      </c>
      <c r="AF83" s="43">
        <f t="shared" si="69"/>
        <v>1</v>
      </c>
      <c r="AG83" s="42">
        <v>4</v>
      </c>
      <c r="AH83" s="43" t="str">
        <f t="shared" si="70"/>
        <v>0</v>
      </c>
      <c r="AI83" s="47">
        <v>11</v>
      </c>
      <c r="AJ83" s="43" t="str">
        <f t="shared" si="71"/>
        <v>1</v>
      </c>
      <c r="AK83" s="48" t="str">
        <f t="shared" si="72"/>
        <v>9.95</v>
      </c>
      <c r="AL83" s="49">
        <f t="shared" si="73"/>
        <v>9.953125</v>
      </c>
      <c r="AM83" s="34">
        <f t="shared" si="74"/>
        <v>27</v>
      </c>
      <c r="AN83" s="50" t="str">
        <f t="shared" si="75"/>
        <v>10.35</v>
      </c>
      <c r="AO83" s="51">
        <f t="shared" si="76"/>
        <v>10.35</v>
      </c>
      <c r="AP83" s="41" t="str">
        <f t="shared" si="77"/>
        <v>20</v>
      </c>
      <c r="AQ83" s="42">
        <v>9</v>
      </c>
      <c r="AR83" s="43" t="str">
        <f t="shared" si="78"/>
        <v>0</v>
      </c>
      <c r="AS83" s="44">
        <v>10.5</v>
      </c>
      <c r="AT83" s="43" t="str">
        <f t="shared" si="79"/>
        <v>5</v>
      </c>
      <c r="AU83" s="44">
        <v>11.25</v>
      </c>
      <c r="AV83" s="43" t="str">
        <f t="shared" si="80"/>
        <v>5</v>
      </c>
      <c r="AW83" s="44">
        <v>11.25</v>
      </c>
      <c r="AX83" s="43" t="str">
        <f t="shared" si="81"/>
        <v>5</v>
      </c>
      <c r="AY83" s="52" t="str">
        <f t="shared" si="82"/>
        <v>5.33</v>
      </c>
      <c r="AZ83" s="51">
        <f t="shared" si="83"/>
        <v>5.333333333333333</v>
      </c>
      <c r="BA83" s="41">
        <f t="shared" si="84"/>
        <v>3</v>
      </c>
      <c r="BB83" s="42"/>
      <c r="BC83" s="43" t="str">
        <f t="shared" si="85"/>
        <v>0</v>
      </c>
      <c r="BD83" s="47">
        <v>16</v>
      </c>
      <c r="BE83" s="43" t="str">
        <f t="shared" si="86"/>
        <v>3</v>
      </c>
      <c r="BF83" s="52" t="str">
        <f t="shared" si="87"/>
        <v>10.00</v>
      </c>
      <c r="BG83" s="51">
        <f t="shared" si="88"/>
        <v>10</v>
      </c>
      <c r="BH83" s="41" t="str">
        <f t="shared" si="89"/>
        <v>2</v>
      </c>
      <c r="BI83" s="42">
        <v>10</v>
      </c>
      <c r="BJ83" s="43" t="str">
        <f t="shared" si="90"/>
        <v>2</v>
      </c>
      <c r="BK83" s="52" t="str">
        <f t="shared" si="91"/>
        <v>10.75</v>
      </c>
      <c r="BL83" s="53">
        <f t="shared" si="92"/>
        <v>10.75</v>
      </c>
      <c r="BM83" s="43" t="str">
        <f t="shared" si="93"/>
        <v>2</v>
      </c>
      <c r="BN83" s="42">
        <v>7.5</v>
      </c>
      <c r="BO83" s="43" t="str">
        <f t="shared" si="94"/>
        <v>0</v>
      </c>
      <c r="BP83" s="47">
        <v>14</v>
      </c>
      <c r="BQ83" s="43" t="str">
        <f t="shared" si="95"/>
        <v>1</v>
      </c>
      <c r="BR83" s="54" t="str">
        <f t="shared" si="96"/>
        <v>9.44</v>
      </c>
      <c r="BS83" s="55">
        <f t="shared" si="97"/>
        <v>9.4375</v>
      </c>
      <c r="BT83" s="34">
        <f t="shared" si="98"/>
        <v>27</v>
      </c>
      <c r="BU83" s="56" t="str">
        <f t="shared" si="99"/>
        <v>9.70</v>
      </c>
      <c r="BV83" s="57">
        <f t="shared" si="100"/>
        <v>9.6953125</v>
      </c>
      <c r="BW83" s="58" t="s">
        <v>95</v>
      </c>
      <c r="BX83" s="69"/>
    </row>
    <row r="84" spans="1:76" ht="15.75">
      <c r="A84" s="34">
        <v>77</v>
      </c>
      <c r="B84" s="36" t="s">
        <v>390</v>
      </c>
      <c r="C84" s="36" t="s">
        <v>391</v>
      </c>
      <c r="D84" s="37" t="s">
        <v>377</v>
      </c>
      <c r="E84" s="38" t="s">
        <v>392</v>
      </c>
      <c r="F84" s="34" t="s">
        <v>393</v>
      </c>
      <c r="G84" s="39" t="str">
        <f t="shared" si="51"/>
        <v>12.83</v>
      </c>
      <c r="H84" s="40">
        <f t="shared" si="52"/>
        <v>12.824999999999999</v>
      </c>
      <c r="I84" s="41" t="str">
        <f t="shared" si="53"/>
        <v>20</v>
      </c>
      <c r="J84" s="42">
        <v>12.25</v>
      </c>
      <c r="K84" s="43" t="str">
        <f t="shared" si="54"/>
        <v>5</v>
      </c>
      <c r="L84" s="44">
        <v>11.5</v>
      </c>
      <c r="M84" s="43" t="str">
        <f t="shared" si="55"/>
        <v>5</v>
      </c>
      <c r="N84" s="44">
        <v>15.75</v>
      </c>
      <c r="O84" s="43" t="str">
        <f t="shared" si="56"/>
        <v>5</v>
      </c>
      <c r="P84" s="44">
        <v>12.75</v>
      </c>
      <c r="Q84" s="43" t="str">
        <f t="shared" si="57"/>
        <v>5</v>
      </c>
      <c r="R84" s="45" t="str">
        <f t="shared" si="58"/>
        <v>11.92</v>
      </c>
      <c r="S84" s="40">
        <f t="shared" si="59"/>
        <v>11.916666666666666</v>
      </c>
      <c r="T84" s="43" t="str">
        <f t="shared" si="60"/>
        <v>6</v>
      </c>
      <c r="U84" s="42">
        <v>12.25</v>
      </c>
      <c r="V84" s="43" t="str">
        <f t="shared" si="61"/>
        <v>3</v>
      </c>
      <c r="W84" s="44">
        <v>11.25</v>
      </c>
      <c r="X84" s="43" t="str">
        <f t="shared" si="62"/>
        <v>3</v>
      </c>
      <c r="Y84" s="45" t="str">
        <f t="shared" si="63"/>
        <v>12.00</v>
      </c>
      <c r="Z84" s="40">
        <f t="shared" si="64"/>
        <v>12</v>
      </c>
      <c r="AA84" s="41" t="str">
        <f t="shared" si="65"/>
        <v>2</v>
      </c>
      <c r="AB84" s="42">
        <v>12</v>
      </c>
      <c r="AC84" s="43" t="str">
        <f t="shared" si="66"/>
        <v>2</v>
      </c>
      <c r="AD84" s="46" t="str">
        <f t="shared" si="67"/>
        <v>12.50</v>
      </c>
      <c r="AE84" s="46">
        <f t="shared" si="68"/>
        <v>12.5</v>
      </c>
      <c r="AF84" s="43" t="str">
        <f t="shared" si="69"/>
        <v>2</v>
      </c>
      <c r="AG84" s="42">
        <v>13.5</v>
      </c>
      <c r="AH84" s="43" t="str">
        <f t="shared" si="70"/>
        <v>1</v>
      </c>
      <c r="AI84" s="47">
        <v>11.5</v>
      </c>
      <c r="AJ84" s="43" t="str">
        <f t="shared" si="71"/>
        <v>1</v>
      </c>
      <c r="AK84" s="48" t="str">
        <f t="shared" si="72"/>
        <v>12.56</v>
      </c>
      <c r="AL84" s="49">
        <f t="shared" si="73"/>
        <v>12.5625</v>
      </c>
      <c r="AM84" s="34">
        <f t="shared" si="74"/>
        <v>30</v>
      </c>
      <c r="AN84" s="50" t="str">
        <f t="shared" si="75"/>
        <v>12.28</v>
      </c>
      <c r="AO84" s="51">
        <f t="shared" si="76"/>
        <v>12.275</v>
      </c>
      <c r="AP84" s="41" t="str">
        <f t="shared" si="77"/>
        <v>20</v>
      </c>
      <c r="AQ84" s="42">
        <v>8.5</v>
      </c>
      <c r="AR84" s="43" t="str">
        <f t="shared" si="78"/>
        <v>0</v>
      </c>
      <c r="AS84" s="44">
        <v>13.25</v>
      </c>
      <c r="AT84" s="43" t="str">
        <f t="shared" si="79"/>
        <v>5</v>
      </c>
      <c r="AU84" s="44">
        <v>13.5</v>
      </c>
      <c r="AV84" s="43" t="str">
        <f t="shared" si="80"/>
        <v>5</v>
      </c>
      <c r="AW84" s="44">
        <v>15.25</v>
      </c>
      <c r="AX84" s="43" t="str">
        <f t="shared" si="81"/>
        <v>5</v>
      </c>
      <c r="AY84" s="52" t="str">
        <f t="shared" si="82"/>
        <v>15.92</v>
      </c>
      <c r="AZ84" s="51">
        <f t="shared" si="83"/>
        <v>15.916666666666666</v>
      </c>
      <c r="BA84" s="41" t="str">
        <f t="shared" si="84"/>
        <v>6</v>
      </c>
      <c r="BB84" s="42">
        <v>16</v>
      </c>
      <c r="BC84" s="43" t="str">
        <f t="shared" si="85"/>
        <v>3</v>
      </c>
      <c r="BD84" s="47">
        <v>15.75</v>
      </c>
      <c r="BE84" s="43" t="str">
        <f t="shared" si="86"/>
        <v>3</v>
      </c>
      <c r="BF84" s="52" t="str">
        <f t="shared" si="87"/>
        <v>10.00</v>
      </c>
      <c r="BG84" s="51">
        <f t="shared" si="88"/>
        <v>10</v>
      </c>
      <c r="BH84" s="41" t="str">
        <f t="shared" si="89"/>
        <v>2</v>
      </c>
      <c r="BI84" s="42">
        <v>10</v>
      </c>
      <c r="BJ84" s="43" t="str">
        <f t="shared" si="90"/>
        <v>2</v>
      </c>
      <c r="BK84" s="52" t="str">
        <f t="shared" si="91"/>
        <v>11.00</v>
      </c>
      <c r="BL84" s="53">
        <f t="shared" si="92"/>
        <v>11</v>
      </c>
      <c r="BM84" s="43" t="str">
        <f t="shared" si="93"/>
        <v>2</v>
      </c>
      <c r="BN84" s="42">
        <v>9.5</v>
      </c>
      <c r="BO84" s="43" t="str">
        <f t="shared" si="94"/>
        <v>0</v>
      </c>
      <c r="BP84" s="47">
        <v>12.5</v>
      </c>
      <c r="BQ84" s="43" t="str">
        <f t="shared" si="95"/>
        <v>1</v>
      </c>
      <c r="BR84" s="54" t="str">
        <f t="shared" si="96"/>
        <v>12.66</v>
      </c>
      <c r="BS84" s="55">
        <f t="shared" si="97"/>
        <v>12.65625</v>
      </c>
      <c r="BT84" s="34">
        <f t="shared" si="98"/>
        <v>30</v>
      </c>
      <c r="BU84" s="56" t="str">
        <f t="shared" si="99"/>
        <v>12.61</v>
      </c>
      <c r="BV84" s="57">
        <f t="shared" si="100"/>
        <v>12.609375</v>
      </c>
      <c r="BW84" s="58" t="str">
        <f t="shared" si="101"/>
        <v>Admis(e)</v>
      </c>
      <c r="BX84" s="66">
        <v>1</v>
      </c>
    </row>
    <row r="85" spans="1:76" ht="15.75">
      <c r="A85" s="34">
        <v>78</v>
      </c>
      <c r="B85" s="36" t="s">
        <v>394</v>
      </c>
      <c r="C85" s="36" t="s">
        <v>395</v>
      </c>
      <c r="D85" s="37" t="s">
        <v>246</v>
      </c>
      <c r="E85" s="38" t="s">
        <v>396</v>
      </c>
      <c r="F85" s="34" t="s">
        <v>79</v>
      </c>
      <c r="G85" s="39" t="str">
        <f t="shared" si="51"/>
        <v>11.18</v>
      </c>
      <c r="H85" s="40">
        <f t="shared" si="52"/>
        <v>11.175000000000001</v>
      </c>
      <c r="I85" s="41" t="str">
        <f t="shared" si="53"/>
        <v>20</v>
      </c>
      <c r="J85" s="42">
        <v>10.5</v>
      </c>
      <c r="K85" s="43" t="str">
        <f t="shared" si="54"/>
        <v>5</v>
      </c>
      <c r="L85" s="44">
        <v>9.25</v>
      </c>
      <c r="M85" s="43" t="str">
        <f t="shared" si="55"/>
        <v>0</v>
      </c>
      <c r="N85" s="44">
        <v>13.25</v>
      </c>
      <c r="O85" s="43" t="str">
        <f t="shared" si="56"/>
        <v>5</v>
      </c>
      <c r="P85" s="44">
        <v>13</v>
      </c>
      <c r="Q85" s="43" t="str">
        <f t="shared" si="57"/>
        <v>5</v>
      </c>
      <c r="R85" s="45" t="str">
        <f t="shared" si="58"/>
        <v>10.42</v>
      </c>
      <c r="S85" s="40">
        <f t="shared" si="59"/>
        <v>10.416666666666666</v>
      </c>
      <c r="T85" s="43" t="str">
        <f t="shared" si="60"/>
        <v>6</v>
      </c>
      <c r="U85" s="42">
        <v>11</v>
      </c>
      <c r="V85" s="43" t="str">
        <f t="shared" si="61"/>
        <v>3</v>
      </c>
      <c r="W85" s="44">
        <v>9.25</v>
      </c>
      <c r="X85" s="43" t="str">
        <f t="shared" si="62"/>
        <v>0</v>
      </c>
      <c r="Y85" s="45" t="str">
        <f t="shared" si="63"/>
        <v>10.00</v>
      </c>
      <c r="Z85" s="40">
        <f t="shared" si="64"/>
        <v>10</v>
      </c>
      <c r="AA85" s="41" t="str">
        <f t="shared" si="65"/>
        <v>2</v>
      </c>
      <c r="AB85" s="42">
        <v>10</v>
      </c>
      <c r="AC85" s="43" t="str">
        <f t="shared" si="66"/>
        <v>2</v>
      </c>
      <c r="AD85" s="46" t="str">
        <f t="shared" si="67"/>
        <v>12.75</v>
      </c>
      <c r="AE85" s="46">
        <f t="shared" si="68"/>
        <v>12.75</v>
      </c>
      <c r="AF85" s="43" t="str">
        <f t="shared" si="69"/>
        <v>2</v>
      </c>
      <c r="AG85" s="42">
        <v>13.5</v>
      </c>
      <c r="AH85" s="43" t="str">
        <f t="shared" si="70"/>
        <v>1</v>
      </c>
      <c r="AI85" s="47">
        <v>12</v>
      </c>
      <c r="AJ85" s="43" t="str">
        <f t="shared" si="71"/>
        <v>1</v>
      </c>
      <c r="AK85" s="48" t="str">
        <f t="shared" si="72"/>
        <v>11.16</v>
      </c>
      <c r="AL85" s="49">
        <f t="shared" si="73"/>
        <v>11.15625</v>
      </c>
      <c r="AM85" s="34">
        <f t="shared" si="74"/>
        <v>30</v>
      </c>
      <c r="AN85" s="50" t="str">
        <f t="shared" si="75"/>
        <v>10.78</v>
      </c>
      <c r="AO85" s="51">
        <f t="shared" si="76"/>
        <v>10.775</v>
      </c>
      <c r="AP85" s="41" t="str">
        <f t="shared" si="77"/>
        <v>20</v>
      </c>
      <c r="AQ85" s="42">
        <v>9.25</v>
      </c>
      <c r="AR85" s="43" t="str">
        <f t="shared" si="78"/>
        <v>0</v>
      </c>
      <c r="AS85" s="44">
        <v>10.5</v>
      </c>
      <c r="AT85" s="43" t="str">
        <f t="shared" si="79"/>
        <v>5</v>
      </c>
      <c r="AU85" s="44">
        <v>10.25</v>
      </c>
      <c r="AV85" s="43" t="str">
        <f t="shared" si="80"/>
        <v>5</v>
      </c>
      <c r="AW85" s="44">
        <v>14</v>
      </c>
      <c r="AX85" s="43" t="str">
        <f t="shared" si="81"/>
        <v>5</v>
      </c>
      <c r="AY85" s="52" t="str">
        <f t="shared" si="82"/>
        <v>15.92</v>
      </c>
      <c r="AZ85" s="51">
        <f t="shared" si="83"/>
        <v>15.916666666666666</v>
      </c>
      <c r="BA85" s="41" t="str">
        <f t="shared" si="84"/>
        <v>6</v>
      </c>
      <c r="BB85" s="42">
        <v>16</v>
      </c>
      <c r="BC85" s="43" t="str">
        <f t="shared" si="85"/>
        <v>3</v>
      </c>
      <c r="BD85" s="47">
        <v>15.75</v>
      </c>
      <c r="BE85" s="43" t="str">
        <f t="shared" si="86"/>
        <v>3</v>
      </c>
      <c r="BF85" s="52" t="str">
        <f t="shared" si="87"/>
        <v>10.00</v>
      </c>
      <c r="BG85" s="51">
        <f t="shared" si="88"/>
        <v>10</v>
      </c>
      <c r="BH85" s="41" t="str">
        <f t="shared" si="89"/>
        <v>2</v>
      </c>
      <c r="BI85" s="42">
        <v>10</v>
      </c>
      <c r="BJ85" s="43" t="str">
        <f t="shared" si="90"/>
        <v>2</v>
      </c>
      <c r="BK85" s="52" t="str">
        <f t="shared" si="91"/>
        <v>8.75</v>
      </c>
      <c r="BL85" s="53">
        <f t="shared" si="92"/>
        <v>8.75</v>
      </c>
      <c r="BM85" s="43">
        <f t="shared" si="93"/>
        <v>1</v>
      </c>
      <c r="BN85" s="42">
        <v>4</v>
      </c>
      <c r="BO85" s="43" t="str">
        <f t="shared" si="94"/>
        <v>0</v>
      </c>
      <c r="BP85" s="47">
        <v>13.5</v>
      </c>
      <c r="BQ85" s="43" t="str">
        <f t="shared" si="95"/>
        <v>1</v>
      </c>
      <c r="BR85" s="54" t="str">
        <f t="shared" si="96"/>
        <v>11.44</v>
      </c>
      <c r="BS85" s="55">
        <f t="shared" si="97"/>
        <v>11.4375</v>
      </c>
      <c r="BT85" s="34">
        <f t="shared" si="98"/>
        <v>30</v>
      </c>
      <c r="BU85" s="56" t="str">
        <f t="shared" si="99"/>
        <v>11.30</v>
      </c>
      <c r="BV85" s="57">
        <f t="shared" si="100"/>
        <v>11.296875</v>
      </c>
      <c r="BW85" s="58" t="str">
        <f t="shared" si="101"/>
        <v>Admis(e)</v>
      </c>
      <c r="BX85" s="66">
        <v>1</v>
      </c>
    </row>
    <row r="86" spans="1:76" ht="15.75">
      <c r="A86" s="34">
        <v>79</v>
      </c>
      <c r="B86" s="36" t="s">
        <v>397</v>
      </c>
      <c r="C86" s="36" t="s">
        <v>398</v>
      </c>
      <c r="D86" s="37" t="s">
        <v>399</v>
      </c>
      <c r="E86" s="38" t="s">
        <v>400</v>
      </c>
      <c r="F86" s="34" t="s">
        <v>79</v>
      </c>
      <c r="G86" s="39" t="str">
        <f t="shared" si="51"/>
        <v>9.90</v>
      </c>
      <c r="H86" s="40">
        <f t="shared" si="52"/>
        <v>9.9</v>
      </c>
      <c r="I86" s="41">
        <f t="shared" si="53"/>
        <v>10</v>
      </c>
      <c r="J86" s="42">
        <v>7.75</v>
      </c>
      <c r="K86" s="43" t="str">
        <f t="shared" si="54"/>
        <v>0</v>
      </c>
      <c r="L86" s="44">
        <v>7.75</v>
      </c>
      <c r="M86" s="43" t="str">
        <f t="shared" si="55"/>
        <v>0</v>
      </c>
      <c r="N86" s="44">
        <v>13.5</v>
      </c>
      <c r="O86" s="43" t="str">
        <f t="shared" si="56"/>
        <v>5</v>
      </c>
      <c r="P86" s="44">
        <v>12.75</v>
      </c>
      <c r="Q86" s="43" t="str">
        <f t="shared" si="57"/>
        <v>5</v>
      </c>
      <c r="R86" s="45" t="str">
        <f t="shared" si="58"/>
        <v>10.17</v>
      </c>
      <c r="S86" s="40">
        <f t="shared" si="59"/>
        <v>10.166666666666666</v>
      </c>
      <c r="T86" s="43" t="str">
        <f t="shared" si="60"/>
        <v>6</v>
      </c>
      <c r="U86" s="42">
        <v>10.75</v>
      </c>
      <c r="V86" s="43" t="str">
        <f t="shared" si="61"/>
        <v>3</v>
      </c>
      <c r="W86" s="44">
        <v>9</v>
      </c>
      <c r="X86" s="43" t="str">
        <f t="shared" si="62"/>
        <v>0</v>
      </c>
      <c r="Y86" s="45" t="str">
        <f t="shared" si="63"/>
        <v>8.50</v>
      </c>
      <c r="Z86" s="40">
        <f t="shared" si="64"/>
        <v>8.5</v>
      </c>
      <c r="AA86" s="41">
        <f t="shared" si="65"/>
        <v>0</v>
      </c>
      <c r="AB86" s="42">
        <v>8.5</v>
      </c>
      <c r="AC86" s="43" t="str">
        <f t="shared" si="66"/>
        <v>0</v>
      </c>
      <c r="AD86" s="46" t="str">
        <f t="shared" si="67"/>
        <v>9.25</v>
      </c>
      <c r="AE86" s="46">
        <f t="shared" si="68"/>
        <v>9.25</v>
      </c>
      <c r="AF86" s="43">
        <f t="shared" si="69"/>
        <v>1</v>
      </c>
      <c r="AG86" s="42">
        <v>5.5</v>
      </c>
      <c r="AH86" s="43" t="str">
        <f t="shared" si="70"/>
        <v>0</v>
      </c>
      <c r="AI86" s="47">
        <v>13</v>
      </c>
      <c r="AJ86" s="43" t="str">
        <f t="shared" si="71"/>
        <v>1</v>
      </c>
      <c r="AK86" s="48" t="str">
        <f t="shared" si="72"/>
        <v>9.78</v>
      </c>
      <c r="AL86" s="49">
        <f t="shared" si="73"/>
        <v>9.78125</v>
      </c>
      <c r="AM86" s="34">
        <f t="shared" si="74"/>
        <v>17</v>
      </c>
      <c r="AN86" s="50" t="str">
        <f t="shared" si="75"/>
        <v>11.03</v>
      </c>
      <c r="AO86" s="51">
        <f t="shared" si="76"/>
        <v>11.025</v>
      </c>
      <c r="AP86" s="41" t="str">
        <f t="shared" si="77"/>
        <v>20</v>
      </c>
      <c r="AQ86" s="42">
        <v>10</v>
      </c>
      <c r="AR86" s="43" t="str">
        <f t="shared" si="78"/>
        <v>5</v>
      </c>
      <c r="AS86" s="44">
        <v>13.25</v>
      </c>
      <c r="AT86" s="43" t="str">
        <f t="shared" si="79"/>
        <v>5</v>
      </c>
      <c r="AU86" s="44">
        <v>10.5</v>
      </c>
      <c r="AV86" s="43" t="str">
        <f t="shared" si="80"/>
        <v>5</v>
      </c>
      <c r="AW86" s="44">
        <v>9.75</v>
      </c>
      <c r="AX86" s="43" t="str">
        <f t="shared" si="81"/>
        <v>0</v>
      </c>
      <c r="AY86" s="52" t="str">
        <f t="shared" si="82"/>
        <v>16.00</v>
      </c>
      <c r="AZ86" s="51">
        <f t="shared" si="83"/>
        <v>16</v>
      </c>
      <c r="BA86" s="41" t="str">
        <f t="shared" si="84"/>
        <v>6</v>
      </c>
      <c r="BB86" s="42">
        <v>16</v>
      </c>
      <c r="BC86" s="43" t="str">
        <f t="shared" si="85"/>
        <v>3</v>
      </c>
      <c r="BD86" s="47">
        <v>16</v>
      </c>
      <c r="BE86" s="43" t="str">
        <f t="shared" si="86"/>
        <v>3</v>
      </c>
      <c r="BF86" s="52" t="str">
        <f t="shared" si="87"/>
        <v>10.00</v>
      </c>
      <c r="BG86" s="51">
        <f t="shared" si="88"/>
        <v>10</v>
      </c>
      <c r="BH86" s="41" t="str">
        <f t="shared" si="89"/>
        <v>2</v>
      </c>
      <c r="BI86" s="42">
        <v>10</v>
      </c>
      <c r="BJ86" s="43" t="str">
        <f t="shared" si="90"/>
        <v>2</v>
      </c>
      <c r="BK86" s="52" t="str">
        <f t="shared" si="91"/>
        <v>8.75</v>
      </c>
      <c r="BL86" s="53">
        <f t="shared" si="92"/>
        <v>8.75</v>
      </c>
      <c r="BM86" s="43">
        <f t="shared" si="93"/>
        <v>1</v>
      </c>
      <c r="BN86" s="42">
        <v>4.5</v>
      </c>
      <c r="BO86" s="43" t="str">
        <f t="shared" si="94"/>
        <v>0</v>
      </c>
      <c r="BP86" s="47">
        <v>13</v>
      </c>
      <c r="BQ86" s="43" t="str">
        <f t="shared" si="95"/>
        <v>1</v>
      </c>
      <c r="BR86" s="54" t="str">
        <f t="shared" si="96"/>
        <v>11.61</v>
      </c>
      <c r="BS86" s="55">
        <f t="shared" si="97"/>
        <v>11.609375</v>
      </c>
      <c r="BT86" s="34">
        <f t="shared" si="98"/>
        <v>30</v>
      </c>
      <c r="BU86" s="56" t="str">
        <f t="shared" si="99"/>
        <v>10.70</v>
      </c>
      <c r="BV86" s="57">
        <f t="shared" si="100"/>
        <v>10.6953125</v>
      </c>
      <c r="BW86" s="58" t="str">
        <f t="shared" si="101"/>
        <v>Admis(e)</v>
      </c>
      <c r="BX86" s="66">
        <v>1</v>
      </c>
    </row>
    <row r="87" spans="1:76" ht="15.75">
      <c r="A87" s="34">
        <v>80</v>
      </c>
      <c r="B87" s="67" t="s">
        <v>401</v>
      </c>
      <c r="C87" s="67" t="s">
        <v>402</v>
      </c>
      <c r="D87" s="68" t="s">
        <v>403</v>
      </c>
      <c r="E87" s="38" t="s">
        <v>404</v>
      </c>
      <c r="F87" s="34" t="s">
        <v>405</v>
      </c>
      <c r="G87" s="39" t="str">
        <f t="shared" si="51"/>
        <v>8.78</v>
      </c>
      <c r="H87" s="40">
        <f t="shared" si="52"/>
        <v>8.7750000000000004</v>
      </c>
      <c r="I87" s="41">
        <f t="shared" si="53"/>
        <v>10</v>
      </c>
      <c r="J87" s="42">
        <v>9.75</v>
      </c>
      <c r="K87" s="43" t="str">
        <f t="shared" si="54"/>
        <v>0</v>
      </c>
      <c r="L87" s="44">
        <v>10</v>
      </c>
      <c r="M87" s="43" t="str">
        <f t="shared" si="55"/>
        <v>5</v>
      </c>
      <c r="N87" s="44">
        <v>2.75</v>
      </c>
      <c r="O87" s="43" t="str">
        <f t="shared" si="56"/>
        <v>0</v>
      </c>
      <c r="P87" s="44">
        <v>11.5</v>
      </c>
      <c r="Q87" s="43" t="str">
        <f t="shared" si="57"/>
        <v>5</v>
      </c>
      <c r="R87" s="45" t="str">
        <f t="shared" si="58"/>
        <v>8.42</v>
      </c>
      <c r="S87" s="40">
        <f t="shared" si="59"/>
        <v>8.4166666666666661</v>
      </c>
      <c r="T87" s="43">
        <f t="shared" si="60"/>
        <v>3</v>
      </c>
      <c r="U87" s="42">
        <v>7</v>
      </c>
      <c r="V87" s="43" t="str">
        <f t="shared" si="61"/>
        <v>0</v>
      </c>
      <c r="W87" s="44">
        <v>11.25</v>
      </c>
      <c r="X87" s="43" t="str">
        <f t="shared" si="62"/>
        <v>3</v>
      </c>
      <c r="Y87" s="45" t="str">
        <f t="shared" si="63"/>
        <v>6.00</v>
      </c>
      <c r="Z87" s="40">
        <f t="shared" si="64"/>
        <v>6</v>
      </c>
      <c r="AA87" s="41">
        <f t="shared" si="65"/>
        <v>0</v>
      </c>
      <c r="AB87" s="42">
        <v>6</v>
      </c>
      <c r="AC87" s="43" t="str">
        <f t="shared" si="66"/>
        <v>0</v>
      </c>
      <c r="AD87" s="46" t="str">
        <f t="shared" si="67"/>
        <v>13.50</v>
      </c>
      <c r="AE87" s="46">
        <f t="shared" si="68"/>
        <v>13.5</v>
      </c>
      <c r="AF87" s="43" t="str">
        <f t="shared" si="69"/>
        <v>2</v>
      </c>
      <c r="AG87" s="42">
        <v>14</v>
      </c>
      <c r="AH87" s="43" t="str">
        <f t="shared" si="70"/>
        <v>1</v>
      </c>
      <c r="AI87" s="47">
        <v>13</v>
      </c>
      <c r="AJ87" s="43" t="str">
        <f t="shared" si="71"/>
        <v>1</v>
      </c>
      <c r="AK87" s="48" t="str">
        <f t="shared" si="72"/>
        <v>9.13</v>
      </c>
      <c r="AL87" s="49">
        <f t="shared" si="73"/>
        <v>9.125</v>
      </c>
      <c r="AM87" s="34">
        <f t="shared" si="74"/>
        <v>15</v>
      </c>
      <c r="AN87" s="50" t="str">
        <f t="shared" si="75"/>
        <v>8.78</v>
      </c>
      <c r="AO87" s="51">
        <f t="shared" si="76"/>
        <v>8.7750000000000004</v>
      </c>
      <c r="AP87" s="41">
        <f t="shared" si="77"/>
        <v>0</v>
      </c>
      <c r="AQ87" s="42">
        <v>9</v>
      </c>
      <c r="AR87" s="43" t="str">
        <f t="shared" si="78"/>
        <v>0</v>
      </c>
      <c r="AS87" s="44">
        <v>9.25</v>
      </c>
      <c r="AT87" s="43" t="str">
        <f t="shared" si="79"/>
        <v>0</v>
      </c>
      <c r="AU87" s="44">
        <v>7.5</v>
      </c>
      <c r="AV87" s="43" t="str">
        <f t="shared" si="80"/>
        <v>0</v>
      </c>
      <c r="AW87" s="44">
        <v>9</v>
      </c>
      <c r="AX87" s="43" t="str">
        <f t="shared" si="81"/>
        <v>0</v>
      </c>
      <c r="AY87" s="52" t="str">
        <f t="shared" si="82"/>
        <v>15.33</v>
      </c>
      <c r="AZ87" s="51">
        <f t="shared" si="83"/>
        <v>15.333333333333334</v>
      </c>
      <c r="BA87" s="41" t="str">
        <f t="shared" si="84"/>
        <v>6</v>
      </c>
      <c r="BB87" s="42">
        <v>16</v>
      </c>
      <c r="BC87" s="43" t="str">
        <f t="shared" si="85"/>
        <v>3</v>
      </c>
      <c r="BD87" s="47">
        <v>14</v>
      </c>
      <c r="BE87" s="43" t="str">
        <f t="shared" si="86"/>
        <v>3</v>
      </c>
      <c r="BF87" s="52" t="str">
        <f t="shared" si="87"/>
        <v>10.00</v>
      </c>
      <c r="BG87" s="51">
        <f t="shared" si="88"/>
        <v>10</v>
      </c>
      <c r="BH87" s="41" t="str">
        <f t="shared" si="89"/>
        <v>2</v>
      </c>
      <c r="BI87" s="42">
        <v>10</v>
      </c>
      <c r="BJ87" s="43" t="str">
        <f t="shared" si="90"/>
        <v>2</v>
      </c>
      <c r="BK87" s="52" t="str">
        <f t="shared" si="91"/>
        <v>5.75</v>
      </c>
      <c r="BL87" s="53">
        <f t="shared" si="92"/>
        <v>5.75</v>
      </c>
      <c r="BM87" s="43">
        <f t="shared" si="93"/>
        <v>0</v>
      </c>
      <c r="BN87" s="42">
        <v>6.5</v>
      </c>
      <c r="BO87" s="43" t="str">
        <f t="shared" si="94"/>
        <v>0</v>
      </c>
      <c r="BP87" s="47">
        <v>5</v>
      </c>
      <c r="BQ87" s="43" t="str">
        <f t="shared" si="95"/>
        <v>0</v>
      </c>
      <c r="BR87" s="54" t="str">
        <f t="shared" si="96"/>
        <v>9.70</v>
      </c>
      <c r="BS87" s="55">
        <f t="shared" si="97"/>
        <v>9.703125</v>
      </c>
      <c r="BT87" s="34">
        <f t="shared" si="98"/>
        <v>8</v>
      </c>
      <c r="BU87" s="56" t="str">
        <f t="shared" si="99"/>
        <v>9.41</v>
      </c>
      <c r="BV87" s="57">
        <f t="shared" si="100"/>
        <v>9.4140625</v>
      </c>
      <c r="BW87" s="58" t="s">
        <v>95</v>
      </c>
      <c r="BX87" s="69"/>
    </row>
    <row r="88" spans="1:76" ht="15.75">
      <c r="A88" s="34">
        <v>81</v>
      </c>
      <c r="B88" s="36" t="s">
        <v>406</v>
      </c>
      <c r="C88" s="36" t="s">
        <v>407</v>
      </c>
      <c r="D88" s="37" t="s">
        <v>408</v>
      </c>
      <c r="E88" s="38" t="s">
        <v>409</v>
      </c>
      <c r="F88" s="34" t="s">
        <v>108</v>
      </c>
      <c r="G88" s="39" t="str">
        <f t="shared" si="51"/>
        <v>11.83</v>
      </c>
      <c r="H88" s="40">
        <f t="shared" si="52"/>
        <v>11.824999999999999</v>
      </c>
      <c r="I88" s="41" t="str">
        <f t="shared" si="53"/>
        <v>20</v>
      </c>
      <c r="J88" s="42">
        <v>13.25</v>
      </c>
      <c r="K88" s="43" t="str">
        <f t="shared" si="54"/>
        <v>5</v>
      </c>
      <c r="L88" s="44">
        <v>8.5</v>
      </c>
      <c r="M88" s="43" t="str">
        <f t="shared" si="55"/>
        <v>0</v>
      </c>
      <c r="N88" s="44">
        <v>12.5</v>
      </c>
      <c r="O88" s="43" t="str">
        <f t="shared" si="56"/>
        <v>5</v>
      </c>
      <c r="P88" s="44">
        <v>14</v>
      </c>
      <c r="Q88" s="43" t="str">
        <f t="shared" si="57"/>
        <v>5</v>
      </c>
      <c r="R88" s="45" t="str">
        <f t="shared" si="58"/>
        <v>13.75</v>
      </c>
      <c r="S88" s="40">
        <f t="shared" si="59"/>
        <v>13.75</v>
      </c>
      <c r="T88" s="43" t="str">
        <f t="shared" si="60"/>
        <v>6</v>
      </c>
      <c r="U88" s="42">
        <v>15</v>
      </c>
      <c r="V88" s="43" t="str">
        <f t="shared" si="61"/>
        <v>3</v>
      </c>
      <c r="W88" s="44">
        <v>11.25</v>
      </c>
      <c r="X88" s="43" t="str">
        <f t="shared" si="62"/>
        <v>3</v>
      </c>
      <c r="Y88" s="45" t="str">
        <f t="shared" si="63"/>
        <v>8.50</v>
      </c>
      <c r="Z88" s="40">
        <f t="shared" si="64"/>
        <v>8.5</v>
      </c>
      <c r="AA88" s="41">
        <f t="shared" si="65"/>
        <v>0</v>
      </c>
      <c r="AB88" s="42">
        <v>8.5</v>
      </c>
      <c r="AC88" s="43" t="str">
        <f t="shared" si="66"/>
        <v>0</v>
      </c>
      <c r="AD88" s="46" t="str">
        <f t="shared" si="67"/>
        <v>11.00</v>
      </c>
      <c r="AE88" s="46">
        <f t="shared" si="68"/>
        <v>11</v>
      </c>
      <c r="AF88" s="43" t="str">
        <f t="shared" si="69"/>
        <v>2</v>
      </c>
      <c r="AG88" s="42">
        <v>10</v>
      </c>
      <c r="AH88" s="43" t="str">
        <f t="shared" si="70"/>
        <v>1</v>
      </c>
      <c r="AI88" s="47">
        <v>12</v>
      </c>
      <c r="AJ88" s="43" t="str">
        <f t="shared" si="71"/>
        <v>1</v>
      </c>
      <c r="AK88" s="48" t="str">
        <f t="shared" si="72"/>
        <v>11.88</v>
      </c>
      <c r="AL88" s="49">
        <f t="shared" si="73"/>
        <v>11.875</v>
      </c>
      <c r="AM88" s="34">
        <f t="shared" si="74"/>
        <v>30</v>
      </c>
      <c r="AN88" s="50" t="str">
        <f t="shared" si="75"/>
        <v>9.88</v>
      </c>
      <c r="AO88" s="51">
        <f t="shared" si="76"/>
        <v>9.875</v>
      </c>
      <c r="AP88" s="41">
        <f t="shared" si="77"/>
        <v>10</v>
      </c>
      <c r="AQ88" s="42">
        <v>7.5</v>
      </c>
      <c r="AR88" s="43" t="str">
        <f t="shared" si="78"/>
        <v>0</v>
      </c>
      <c r="AS88" s="44">
        <v>8.75</v>
      </c>
      <c r="AT88" s="43" t="str">
        <f t="shared" si="79"/>
        <v>0</v>
      </c>
      <c r="AU88" s="44">
        <v>13.5</v>
      </c>
      <c r="AV88" s="43" t="str">
        <f t="shared" si="80"/>
        <v>5</v>
      </c>
      <c r="AW88" s="44">
        <v>11.5</v>
      </c>
      <c r="AX88" s="43" t="str">
        <f t="shared" si="81"/>
        <v>5</v>
      </c>
      <c r="AY88" s="52" t="str">
        <f t="shared" si="82"/>
        <v>15.75</v>
      </c>
      <c r="AZ88" s="51">
        <f t="shared" si="83"/>
        <v>15.75</v>
      </c>
      <c r="BA88" s="41" t="str">
        <f t="shared" si="84"/>
        <v>6</v>
      </c>
      <c r="BB88" s="42">
        <v>16</v>
      </c>
      <c r="BC88" s="43" t="str">
        <f t="shared" si="85"/>
        <v>3</v>
      </c>
      <c r="BD88" s="47">
        <v>15.25</v>
      </c>
      <c r="BE88" s="43" t="str">
        <f t="shared" si="86"/>
        <v>3</v>
      </c>
      <c r="BF88" s="52" t="str">
        <f t="shared" si="87"/>
        <v>10.00</v>
      </c>
      <c r="BG88" s="51">
        <f t="shared" si="88"/>
        <v>10</v>
      </c>
      <c r="BH88" s="41" t="str">
        <f t="shared" si="89"/>
        <v>2</v>
      </c>
      <c r="BI88" s="42">
        <v>10</v>
      </c>
      <c r="BJ88" s="43" t="str">
        <f t="shared" si="90"/>
        <v>2</v>
      </c>
      <c r="BK88" s="52" t="str">
        <f t="shared" si="91"/>
        <v>8.50</v>
      </c>
      <c r="BL88" s="53">
        <f t="shared" si="92"/>
        <v>8.5</v>
      </c>
      <c r="BM88" s="43">
        <f t="shared" si="93"/>
        <v>0</v>
      </c>
      <c r="BN88" s="42">
        <v>8.5</v>
      </c>
      <c r="BO88" s="43" t="str">
        <f t="shared" si="94"/>
        <v>0</v>
      </c>
      <c r="BP88" s="47">
        <v>8.5</v>
      </c>
      <c r="BQ88" s="43" t="str">
        <f t="shared" si="95"/>
        <v>0</v>
      </c>
      <c r="BR88" s="54" t="str">
        <f t="shared" si="96"/>
        <v>10.81</v>
      </c>
      <c r="BS88" s="55">
        <f t="shared" si="97"/>
        <v>10.8125</v>
      </c>
      <c r="BT88" s="34">
        <f t="shared" si="98"/>
        <v>30</v>
      </c>
      <c r="BU88" s="56" t="str">
        <f t="shared" si="99"/>
        <v>11.34</v>
      </c>
      <c r="BV88" s="57">
        <f t="shared" si="100"/>
        <v>11.34375</v>
      </c>
      <c r="BW88" s="58" t="str">
        <f t="shared" si="101"/>
        <v>Admis(e)</v>
      </c>
      <c r="BX88" s="66">
        <v>1</v>
      </c>
    </row>
    <row r="89" spans="1:76" ht="15.75">
      <c r="A89" s="34">
        <v>82</v>
      </c>
      <c r="B89" s="36" t="s">
        <v>410</v>
      </c>
      <c r="C89" s="36" t="s">
        <v>411</v>
      </c>
      <c r="D89" s="37" t="s">
        <v>412</v>
      </c>
      <c r="E89" s="38" t="s">
        <v>413</v>
      </c>
      <c r="F89" s="34" t="s">
        <v>414</v>
      </c>
      <c r="G89" s="39" t="str">
        <f t="shared" si="51"/>
        <v>12.50</v>
      </c>
      <c r="H89" s="40">
        <f t="shared" si="52"/>
        <v>12.5</v>
      </c>
      <c r="I89" s="41" t="str">
        <f t="shared" si="53"/>
        <v>20</v>
      </c>
      <c r="J89" s="42">
        <v>10.25</v>
      </c>
      <c r="K89" s="43" t="str">
        <f t="shared" si="54"/>
        <v>5</v>
      </c>
      <c r="L89" s="44">
        <v>10.75</v>
      </c>
      <c r="M89" s="43" t="str">
        <f t="shared" si="55"/>
        <v>5</v>
      </c>
      <c r="N89" s="44">
        <v>17</v>
      </c>
      <c r="O89" s="43" t="str">
        <f t="shared" si="56"/>
        <v>5</v>
      </c>
      <c r="P89" s="44">
        <v>14</v>
      </c>
      <c r="Q89" s="43" t="str">
        <f t="shared" si="57"/>
        <v>5</v>
      </c>
      <c r="R89" s="45" t="str">
        <f t="shared" si="58"/>
        <v>13.75</v>
      </c>
      <c r="S89" s="40">
        <f t="shared" si="59"/>
        <v>13.75</v>
      </c>
      <c r="T89" s="43" t="str">
        <f t="shared" si="60"/>
        <v>6</v>
      </c>
      <c r="U89" s="42">
        <v>14</v>
      </c>
      <c r="V89" s="43" t="str">
        <f t="shared" si="61"/>
        <v>3</v>
      </c>
      <c r="W89" s="44">
        <v>13.25</v>
      </c>
      <c r="X89" s="43" t="str">
        <f t="shared" si="62"/>
        <v>3</v>
      </c>
      <c r="Y89" s="45" t="str">
        <f t="shared" si="63"/>
        <v>11.00</v>
      </c>
      <c r="Z89" s="40">
        <f t="shared" si="64"/>
        <v>11</v>
      </c>
      <c r="AA89" s="41" t="str">
        <f t="shared" si="65"/>
        <v>2</v>
      </c>
      <c r="AB89" s="42">
        <v>11</v>
      </c>
      <c r="AC89" s="43" t="str">
        <f t="shared" si="66"/>
        <v>2</v>
      </c>
      <c r="AD89" s="46" t="str">
        <f t="shared" si="67"/>
        <v>12.00</v>
      </c>
      <c r="AE89" s="46">
        <f t="shared" si="68"/>
        <v>12</v>
      </c>
      <c r="AF89" s="43" t="str">
        <f t="shared" si="69"/>
        <v>2</v>
      </c>
      <c r="AG89" s="42">
        <v>12.5</v>
      </c>
      <c r="AH89" s="43" t="str">
        <f t="shared" si="70"/>
        <v>1</v>
      </c>
      <c r="AI89" s="47">
        <v>11.5</v>
      </c>
      <c r="AJ89" s="43" t="str">
        <f t="shared" si="71"/>
        <v>1</v>
      </c>
      <c r="AK89" s="48" t="str">
        <f t="shared" si="72"/>
        <v>12.58</v>
      </c>
      <c r="AL89" s="49">
        <f t="shared" si="73"/>
        <v>12.578125</v>
      </c>
      <c r="AM89" s="34">
        <f t="shared" si="74"/>
        <v>30</v>
      </c>
      <c r="AN89" s="50" t="str">
        <f t="shared" si="75"/>
        <v>12.08</v>
      </c>
      <c r="AO89" s="51">
        <f t="shared" si="76"/>
        <v>12.074999999999999</v>
      </c>
      <c r="AP89" s="41" t="str">
        <f t="shared" si="77"/>
        <v>20</v>
      </c>
      <c r="AQ89" s="42">
        <v>11.25</v>
      </c>
      <c r="AR89" s="43" t="str">
        <f t="shared" si="78"/>
        <v>5</v>
      </c>
      <c r="AS89" s="44">
        <v>11.5</v>
      </c>
      <c r="AT89" s="43" t="str">
        <f t="shared" si="79"/>
        <v>5</v>
      </c>
      <c r="AU89" s="44">
        <v>12</v>
      </c>
      <c r="AV89" s="43" t="str">
        <f t="shared" si="80"/>
        <v>5</v>
      </c>
      <c r="AW89" s="44">
        <v>14.25</v>
      </c>
      <c r="AX89" s="43" t="str">
        <f t="shared" si="81"/>
        <v>5</v>
      </c>
      <c r="AY89" s="52" t="str">
        <f t="shared" si="82"/>
        <v>15.33</v>
      </c>
      <c r="AZ89" s="51">
        <f t="shared" si="83"/>
        <v>15.333333333333334</v>
      </c>
      <c r="BA89" s="41" t="str">
        <f t="shared" si="84"/>
        <v>6</v>
      </c>
      <c r="BB89" s="42">
        <v>16</v>
      </c>
      <c r="BC89" s="43" t="str">
        <f t="shared" si="85"/>
        <v>3</v>
      </c>
      <c r="BD89" s="47">
        <v>14</v>
      </c>
      <c r="BE89" s="43" t="str">
        <f t="shared" si="86"/>
        <v>3</v>
      </c>
      <c r="BF89" s="52" t="str">
        <f t="shared" si="87"/>
        <v>10.00</v>
      </c>
      <c r="BG89" s="51">
        <f t="shared" si="88"/>
        <v>10</v>
      </c>
      <c r="BH89" s="41" t="str">
        <f t="shared" si="89"/>
        <v>2</v>
      </c>
      <c r="BI89" s="42">
        <v>10</v>
      </c>
      <c r="BJ89" s="43" t="str">
        <f t="shared" si="90"/>
        <v>2</v>
      </c>
      <c r="BK89" s="52" t="str">
        <f t="shared" si="91"/>
        <v>11.25</v>
      </c>
      <c r="BL89" s="53">
        <f t="shared" si="92"/>
        <v>11.25</v>
      </c>
      <c r="BM89" s="43" t="str">
        <f t="shared" si="93"/>
        <v>2</v>
      </c>
      <c r="BN89" s="42">
        <v>10</v>
      </c>
      <c r="BO89" s="43" t="str">
        <f t="shared" si="94"/>
        <v>1</v>
      </c>
      <c r="BP89" s="47">
        <v>12.5</v>
      </c>
      <c r="BQ89" s="43" t="str">
        <f t="shared" si="95"/>
        <v>1</v>
      </c>
      <c r="BR89" s="54" t="str">
        <f t="shared" si="96"/>
        <v>12.45</v>
      </c>
      <c r="BS89" s="55">
        <f t="shared" si="97"/>
        <v>12.453125</v>
      </c>
      <c r="BT89" s="34">
        <f t="shared" si="98"/>
        <v>30</v>
      </c>
      <c r="BU89" s="56" t="str">
        <f t="shared" si="99"/>
        <v>12.52</v>
      </c>
      <c r="BV89" s="57">
        <f t="shared" si="100"/>
        <v>12.515625</v>
      </c>
      <c r="BW89" s="58" t="str">
        <f t="shared" si="101"/>
        <v>Admis(e)</v>
      </c>
      <c r="BX89" s="66">
        <v>1</v>
      </c>
    </row>
    <row r="90" spans="1:76" ht="15.75">
      <c r="A90" s="34">
        <v>83</v>
      </c>
      <c r="B90" s="36" t="s">
        <v>415</v>
      </c>
      <c r="C90" s="36" t="s">
        <v>416</v>
      </c>
      <c r="D90" s="37" t="s">
        <v>417</v>
      </c>
      <c r="E90" s="38" t="s">
        <v>418</v>
      </c>
      <c r="F90" s="34" t="s">
        <v>108</v>
      </c>
      <c r="G90" s="39" t="str">
        <f t="shared" si="51"/>
        <v>11.55</v>
      </c>
      <c r="H90" s="40">
        <f t="shared" si="52"/>
        <v>11.55</v>
      </c>
      <c r="I90" s="41" t="str">
        <f t="shared" si="53"/>
        <v>20</v>
      </c>
      <c r="J90" s="42">
        <v>11</v>
      </c>
      <c r="K90" s="43" t="str">
        <f t="shared" si="54"/>
        <v>5</v>
      </c>
      <c r="L90" s="44">
        <v>8.5</v>
      </c>
      <c r="M90" s="43" t="str">
        <f t="shared" si="55"/>
        <v>0</v>
      </c>
      <c r="N90" s="44">
        <v>14.5</v>
      </c>
      <c r="O90" s="43" t="str">
        <f t="shared" si="56"/>
        <v>5</v>
      </c>
      <c r="P90" s="44">
        <v>14</v>
      </c>
      <c r="Q90" s="43" t="str">
        <f t="shared" si="57"/>
        <v>5</v>
      </c>
      <c r="R90" s="45" t="str">
        <f t="shared" si="58"/>
        <v>10.50</v>
      </c>
      <c r="S90" s="40">
        <f t="shared" si="59"/>
        <v>10.5</v>
      </c>
      <c r="T90" s="43" t="str">
        <f t="shared" si="60"/>
        <v>6</v>
      </c>
      <c r="U90" s="42">
        <v>9.25</v>
      </c>
      <c r="V90" s="43" t="str">
        <f t="shared" si="61"/>
        <v>0</v>
      </c>
      <c r="W90" s="44">
        <v>13</v>
      </c>
      <c r="X90" s="43" t="str">
        <f t="shared" si="62"/>
        <v>3</v>
      </c>
      <c r="Y90" s="45" t="str">
        <f t="shared" si="63"/>
        <v>4.50</v>
      </c>
      <c r="Z90" s="40">
        <f t="shared" si="64"/>
        <v>4.5</v>
      </c>
      <c r="AA90" s="41">
        <f t="shared" si="65"/>
        <v>0</v>
      </c>
      <c r="AB90" s="42">
        <v>4.5</v>
      </c>
      <c r="AC90" s="43" t="str">
        <f t="shared" si="66"/>
        <v>0</v>
      </c>
      <c r="AD90" s="46" t="str">
        <f t="shared" si="67"/>
        <v>10.25</v>
      </c>
      <c r="AE90" s="46">
        <f t="shared" si="68"/>
        <v>10.25</v>
      </c>
      <c r="AF90" s="43" t="str">
        <f t="shared" si="69"/>
        <v>2</v>
      </c>
      <c r="AG90" s="42">
        <v>10</v>
      </c>
      <c r="AH90" s="43" t="str">
        <f t="shared" si="70"/>
        <v>1</v>
      </c>
      <c r="AI90" s="47">
        <v>10.5</v>
      </c>
      <c r="AJ90" s="43" t="str">
        <f t="shared" si="71"/>
        <v>1</v>
      </c>
      <c r="AK90" s="48" t="str">
        <f t="shared" si="72"/>
        <v>10.75</v>
      </c>
      <c r="AL90" s="49">
        <f t="shared" si="73"/>
        <v>10.75</v>
      </c>
      <c r="AM90" s="34">
        <f t="shared" si="74"/>
        <v>30</v>
      </c>
      <c r="AN90" s="50" t="str">
        <f t="shared" si="75"/>
        <v>10.08</v>
      </c>
      <c r="AO90" s="51">
        <f t="shared" si="76"/>
        <v>10.074999999999999</v>
      </c>
      <c r="AP90" s="41" t="str">
        <f t="shared" si="77"/>
        <v>20</v>
      </c>
      <c r="AQ90" s="42">
        <v>10</v>
      </c>
      <c r="AR90" s="43" t="str">
        <f t="shared" si="78"/>
        <v>5</v>
      </c>
      <c r="AS90" s="44">
        <v>8.25</v>
      </c>
      <c r="AT90" s="43" t="str">
        <f t="shared" si="79"/>
        <v>0</v>
      </c>
      <c r="AU90" s="44">
        <v>12</v>
      </c>
      <c r="AV90" s="43" t="str">
        <f t="shared" si="80"/>
        <v>5</v>
      </c>
      <c r="AW90" s="44">
        <v>11</v>
      </c>
      <c r="AX90" s="43" t="str">
        <f t="shared" si="81"/>
        <v>5</v>
      </c>
      <c r="AY90" s="52" t="str">
        <f t="shared" si="82"/>
        <v>15.00</v>
      </c>
      <c r="AZ90" s="51">
        <f t="shared" si="83"/>
        <v>15</v>
      </c>
      <c r="BA90" s="41" t="str">
        <f t="shared" si="84"/>
        <v>6</v>
      </c>
      <c r="BB90" s="42">
        <v>14.5</v>
      </c>
      <c r="BC90" s="43" t="str">
        <f t="shared" si="85"/>
        <v>3</v>
      </c>
      <c r="BD90" s="47">
        <v>16</v>
      </c>
      <c r="BE90" s="43" t="str">
        <f t="shared" si="86"/>
        <v>3</v>
      </c>
      <c r="BF90" s="52" t="str">
        <f t="shared" si="87"/>
        <v>10.00</v>
      </c>
      <c r="BG90" s="51">
        <f t="shared" si="88"/>
        <v>10</v>
      </c>
      <c r="BH90" s="41" t="str">
        <f t="shared" si="89"/>
        <v>2</v>
      </c>
      <c r="BI90" s="42">
        <v>10</v>
      </c>
      <c r="BJ90" s="43" t="str">
        <f t="shared" si="90"/>
        <v>2</v>
      </c>
      <c r="BK90" s="52" t="str">
        <f t="shared" si="91"/>
        <v>8.75</v>
      </c>
      <c r="BL90" s="53">
        <f t="shared" si="92"/>
        <v>8.75</v>
      </c>
      <c r="BM90" s="43">
        <f t="shared" si="93"/>
        <v>1</v>
      </c>
      <c r="BN90" s="42">
        <v>7.5</v>
      </c>
      <c r="BO90" s="43" t="str">
        <f t="shared" si="94"/>
        <v>0</v>
      </c>
      <c r="BP90" s="47">
        <v>10</v>
      </c>
      <c r="BQ90" s="43" t="str">
        <f t="shared" si="95"/>
        <v>1</v>
      </c>
      <c r="BR90" s="54" t="str">
        <f t="shared" si="96"/>
        <v>10.83</v>
      </c>
      <c r="BS90" s="55">
        <f t="shared" si="97"/>
        <v>10.828125</v>
      </c>
      <c r="BT90" s="34">
        <f t="shared" si="98"/>
        <v>30</v>
      </c>
      <c r="BU90" s="56" t="str">
        <f t="shared" si="99"/>
        <v>10.79</v>
      </c>
      <c r="BV90" s="57">
        <f t="shared" si="100"/>
        <v>10.7890625</v>
      </c>
      <c r="BW90" s="58" t="str">
        <f t="shared" si="101"/>
        <v>Admis(e)</v>
      </c>
      <c r="BX90" s="66">
        <v>1</v>
      </c>
    </row>
    <row r="91" spans="1:76" ht="15.75">
      <c r="A91" s="34">
        <v>84</v>
      </c>
      <c r="B91" s="36" t="s">
        <v>419</v>
      </c>
      <c r="C91" s="36" t="s">
        <v>416</v>
      </c>
      <c r="D91" s="37" t="s">
        <v>420</v>
      </c>
      <c r="E91" s="38" t="s">
        <v>421</v>
      </c>
      <c r="F91" s="34" t="s">
        <v>108</v>
      </c>
      <c r="G91" s="39" t="str">
        <f t="shared" si="51"/>
        <v>10.93</v>
      </c>
      <c r="H91" s="40">
        <f t="shared" si="52"/>
        <v>10.925000000000001</v>
      </c>
      <c r="I91" s="41" t="str">
        <f t="shared" si="53"/>
        <v>20</v>
      </c>
      <c r="J91" s="42">
        <v>10.5</v>
      </c>
      <c r="K91" s="43" t="str">
        <f t="shared" si="54"/>
        <v>5</v>
      </c>
      <c r="L91" s="44">
        <v>7.75</v>
      </c>
      <c r="M91" s="43" t="str">
        <f t="shared" si="55"/>
        <v>0</v>
      </c>
      <c r="N91" s="44">
        <v>13.25</v>
      </c>
      <c r="O91" s="43" t="str">
        <f t="shared" si="56"/>
        <v>5</v>
      </c>
      <c r="P91" s="44">
        <v>14</v>
      </c>
      <c r="Q91" s="43" t="str">
        <f t="shared" si="57"/>
        <v>5</v>
      </c>
      <c r="R91" s="45" t="str">
        <f t="shared" si="58"/>
        <v>11.50</v>
      </c>
      <c r="S91" s="40">
        <f t="shared" si="59"/>
        <v>11.5</v>
      </c>
      <c r="T91" s="43" t="str">
        <f t="shared" si="60"/>
        <v>6</v>
      </c>
      <c r="U91" s="42">
        <v>12</v>
      </c>
      <c r="V91" s="43" t="str">
        <f t="shared" si="61"/>
        <v>3</v>
      </c>
      <c r="W91" s="44">
        <v>10.5</v>
      </c>
      <c r="X91" s="43" t="str">
        <f t="shared" si="62"/>
        <v>3</v>
      </c>
      <c r="Y91" s="45" t="str">
        <f t="shared" si="63"/>
        <v>8.00</v>
      </c>
      <c r="Z91" s="40">
        <f t="shared" si="64"/>
        <v>8</v>
      </c>
      <c r="AA91" s="41">
        <f t="shared" si="65"/>
        <v>0</v>
      </c>
      <c r="AB91" s="42">
        <v>8</v>
      </c>
      <c r="AC91" s="43" t="str">
        <f t="shared" si="66"/>
        <v>0</v>
      </c>
      <c r="AD91" s="46" t="str">
        <f t="shared" si="67"/>
        <v>10.50</v>
      </c>
      <c r="AE91" s="46">
        <f t="shared" si="68"/>
        <v>10.5</v>
      </c>
      <c r="AF91" s="43" t="str">
        <f t="shared" si="69"/>
        <v>2</v>
      </c>
      <c r="AG91" s="42">
        <v>11</v>
      </c>
      <c r="AH91" s="43" t="str">
        <f t="shared" si="70"/>
        <v>1</v>
      </c>
      <c r="AI91" s="47">
        <v>10</v>
      </c>
      <c r="AJ91" s="43" t="str">
        <f t="shared" si="71"/>
        <v>1</v>
      </c>
      <c r="AK91" s="48" t="str">
        <f t="shared" si="72"/>
        <v>10.80</v>
      </c>
      <c r="AL91" s="49">
        <f t="shared" si="73"/>
        <v>10.796875</v>
      </c>
      <c r="AM91" s="34">
        <f t="shared" si="74"/>
        <v>30</v>
      </c>
      <c r="AN91" s="50" t="str">
        <f t="shared" si="75"/>
        <v>10.10</v>
      </c>
      <c r="AO91" s="51">
        <f t="shared" si="76"/>
        <v>10.1</v>
      </c>
      <c r="AP91" s="41" t="str">
        <f t="shared" si="77"/>
        <v>20</v>
      </c>
      <c r="AQ91" s="42">
        <v>10.25</v>
      </c>
      <c r="AR91" s="43" t="str">
        <f t="shared" si="78"/>
        <v>5</v>
      </c>
      <c r="AS91" s="44">
        <v>8.75</v>
      </c>
      <c r="AT91" s="43" t="str">
        <f t="shared" si="79"/>
        <v>0</v>
      </c>
      <c r="AU91" s="44">
        <v>10</v>
      </c>
      <c r="AV91" s="43" t="str">
        <f t="shared" si="80"/>
        <v>5</v>
      </c>
      <c r="AW91" s="44">
        <v>12</v>
      </c>
      <c r="AX91" s="43" t="str">
        <f t="shared" si="81"/>
        <v>5</v>
      </c>
      <c r="AY91" s="52" t="str">
        <f t="shared" si="82"/>
        <v>16.00</v>
      </c>
      <c r="AZ91" s="51">
        <f t="shared" si="83"/>
        <v>16</v>
      </c>
      <c r="BA91" s="41" t="str">
        <f t="shared" si="84"/>
        <v>6</v>
      </c>
      <c r="BB91" s="42">
        <v>16</v>
      </c>
      <c r="BC91" s="43" t="str">
        <f t="shared" si="85"/>
        <v>3</v>
      </c>
      <c r="BD91" s="47">
        <v>16</v>
      </c>
      <c r="BE91" s="43" t="str">
        <f t="shared" si="86"/>
        <v>3</v>
      </c>
      <c r="BF91" s="52" t="str">
        <f t="shared" si="87"/>
        <v>10.00</v>
      </c>
      <c r="BG91" s="51">
        <f t="shared" si="88"/>
        <v>10</v>
      </c>
      <c r="BH91" s="41" t="str">
        <f t="shared" si="89"/>
        <v>2</v>
      </c>
      <c r="BI91" s="42">
        <v>10</v>
      </c>
      <c r="BJ91" s="43" t="str">
        <f t="shared" si="90"/>
        <v>2</v>
      </c>
      <c r="BK91" s="52" t="str">
        <f t="shared" si="91"/>
        <v>8.50</v>
      </c>
      <c r="BL91" s="53">
        <f t="shared" si="92"/>
        <v>8.5</v>
      </c>
      <c r="BM91" s="43">
        <f t="shared" si="93"/>
        <v>1</v>
      </c>
      <c r="BN91" s="42">
        <v>5</v>
      </c>
      <c r="BO91" s="43" t="str">
        <f t="shared" si="94"/>
        <v>0</v>
      </c>
      <c r="BP91" s="47">
        <v>12</v>
      </c>
      <c r="BQ91" s="43" t="str">
        <f t="shared" si="95"/>
        <v>1</v>
      </c>
      <c r="BR91" s="54" t="str">
        <f t="shared" si="96"/>
        <v>11.00</v>
      </c>
      <c r="BS91" s="55">
        <f t="shared" si="97"/>
        <v>11</v>
      </c>
      <c r="BT91" s="34">
        <f t="shared" si="98"/>
        <v>30</v>
      </c>
      <c r="BU91" s="56" t="str">
        <f t="shared" si="99"/>
        <v>10.90</v>
      </c>
      <c r="BV91" s="57">
        <f t="shared" si="100"/>
        <v>10.8984375</v>
      </c>
      <c r="BW91" s="58" t="str">
        <f t="shared" si="101"/>
        <v>Admis(e)</v>
      </c>
      <c r="BX91" s="66">
        <v>1</v>
      </c>
    </row>
    <row r="92" spans="1:76" ht="15.75">
      <c r="A92" s="34">
        <v>85</v>
      </c>
      <c r="B92" s="36" t="s">
        <v>422</v>
      </c>
      <c r="C92" s="36" t="s">
        <v>423</v>
      </c>
      <c r="D92" s="37" t="s">
        <v>424</v>
      </c>
      <c r="E92" s="38" t="s">
        <v>425</v>
      </c>
      <c r="F92" s="34" t="s">
        <v>426</v>
      </c>
      <c r="G92" s="39" t="str">
        <f t="shared" si="51"/>
        <v>8.73</v>
      </c>
      <c r="H92" s="40">
        <f t="shared" si="52"/>
        <v>8.7249999999999996</v>
      </c>
      <c r="I92" s="41">
        <f t="shared" si="53"/>
        <v>15</v>
      </c>
      <c r="J92" s="42">
        <v>5.5</v>
      </c>
      <c r="K92" s="43" t="str">
        <f t="shared" si="54"/>
        <v>0</v>
      </c>
      <c r="L92" s="61">
        <v>10.25</v>
      </c>
      <c r="M92" s="43" t="str">
        <f t="shared" si="55"/>
        <v>5</v>
      </c>
      <c r="N92" s="61">
        <v>10</v>
      </c>
      <c r="O92" s="43" t="str">
        <f t="shared" si="56"/>
        <v>5</v>
      </c>
      <c r="P92" s="61">
        <v>10</v>
      </c>
      <c r="Q92" s="43" t="str">
        <f t="shared" si="57"/>
        <v>5</v>
      </c>
      <c r="R92" s="45" t="str">
        <f t="shared" si="58"/>
        <v>10.00</v>
      </c>
      <c r="S92" s="40">
        <f t="shared" si="59"/>
        <v>10</v>
      </c>
      <c r="T92" s="43" t="str">
        <f t="shared" si="60"/>
        <v>6</v>
      </c>
      <c r="U92" s="60">
        <v>10</v>
      </c>
      <c r="V92" s="43" t="str">
        <f t="shared" si="61"/>
        <v>3</v>
      </c>
      <c r="W92" s="61">
        <v>10</v>
      </c>
      <c r="X92" s="43" t="str">
        <f t="shared" si="62"/>
        <v>3</v>
      </c>
      <c r="Y92" s="45" t="str">
        <f t="shared" si="63"/>
        <v>7.50</v>
      </c>
      <c r="Z92" s="40">
        <f t="shared" si="64"/>
        <v>7.5</v>
      </c>
      <c r="AA92" s="41">
        <f t="shared" si="65"/>
        <v>0</v>
      </c>
      <c r="AB92" s="72">
        <v>7.5</v>
      </c>
      <c r="AC92" s="43" t="str">
        <f t="shared" si="66"/>
        <v>0</v>
      </c>
      <c r="AD92" s="46" t="str">
        <f t="shared" si="67"/>
        <v>13.00</v>
      </c>
      <c r="AE92" s="46">
        <f t="shared" si="68"/>
        <v>13</v>
      </c>
      <c r="AF92" s="43" t="str">
        <f t="shared" si="69"/>
        <v>2</v>
      </c>
      <c r="AG92" s="42">
        <v>12</v>
      </c>
      <c r="AH92" s="43" t="str">
        <f t="shared" si="70"/>
        <v>1</v>
      </c>
      <c r="AI92" s="63">
        <v>14</v>
      </c>
      <c r="AJ92" s="43" t="str">
        <f t="shared" si="71"/>
        <v>1</v>
      </c>
      <c r="AK92" s="48" t="str">
        <f t="shared" si="72"/>
        <v>9.42</v>
      </c>
      <c r="AL92" s="49">
        <f t="shared" si="73"/>
        <v>9.421875</v>
      </c>
      <c r="AM92" s="34">
        <f t="shared" si="74"/>
        <v>23</v>
      </c>
      <c r="AN92" s="50" t="str">
        <f t="shared" si="75"/>
        <v>9.93</v>
      </c>
      <c r="AO92" s="51">
        <f t="shared" si="76"/>
        <v>9.9250000000000007</v>
      </c>
      <c r="AP92" s="41">
        <f t="shared" si="77"/>
        <v>15</v>
      </c>
      <c r="AQ92" s="60">
        <v>10</v>
      </c>
      <c r="AR92" s="43" t="str">
        <f t="shared" si="78"/>
        <v>5</v>
      </c>
      <c r="AS92" s="61">
        <v>10.25</v>
      </c>
      <c r="AT92" s="43" t="str">
        <f t="shared" si="79"/>
        <v>5</v>
      </c>
      <c r="AU92" s="61">
        <v>11</v>
      </c>
      <c r="AV92" s="43" t="str">
        <f t="shared" si="80"/>
        <v>5</v>
      </c>
      <c r="AW92" s="44">
        <v>8.25</v>
      </c>
      <c r="AX92" s="43" t="str">
        <f t="shared" si="81"/>
        <v>0</v>
      </c>
      <c r="AY92" s="52" t="str">
        <f t="shared" si="82"/>
        <v>13.50</v>
      </c>
      <c r="AZ92" s="51">
        <f t="shared" si="83"/>
        <v>13.5</v>
      </c>
      <c r="BA92" s="41" t="str">
        <f t="shared" si="84"/>
        <v>6</v>
      </c>
      <c r="BB92" s="60">
        <v>13</v>
      </c>
      <c r="BC92" s="43" t="str">
        <f t="shared" si="85"/>
        <v>3</v>
      </c>
      <c r="BD92" s="63">
        <v>14.5</v>
      </c>
      <c r="BE92" s="43" t="str">
        <f t="shared" si="86"/>
        <v>3</v>
      </c>
      <c r="BF92" s="52" t="str">
        <f t="shared" si="87"/>
        <v>10.00</v>
      </c>
      <c r="BG92" s="51">
        <f t="shared" si="88"/>
        <v>10</v>
      </c>
      <c r="BH92" s="41" t="str">
        <f t="shared" si="89"/>
        <v>2</v>
      </c>
      <c r="BI92" s="72">
        <v>10</v>
      </c>
      <c r="BJ92" s="43" t="str">
        <f t="shared" si="90"/>
        <v>2</v>
      </c>
      <c r="BK92" s="52" t="str">
        <f t="shared" si="91"/>
        <v>11.13</v>
      </c>
      <c r="BL92" s="53">
        <f t="shared" si="92"/>
        <v>11.125</v>
      </c>
      <c r="BM92" s="43" t="str">
        <f t="shared" si="93"/>
        <v>2</v>
      </c>
      <c r="BN92" s="60">
        <v>8</v>
      </c>
      <c r="BO92" s="43" t="str">
        <f t="shared" si="94"/>
        <v>0</v>
      </c>
      <c r="BP92" s="63">
        <v>14.25</v>
      </c>
      <c r="BQ92" s="43" t="str">
        <f t="shared" si="95"/>
        <v>1</v>
      </c>
      <c r="BR92" s="54" t="str">
        <f t="shared" si="96"/>
        <v>10.75</v>
      </c>
      <c r="BS92" s="55">
        <f t="shared" si="97"/>
        <v>10.75</v>
      </c>
      <c r="BT92" s="34">
        <f t="shared" si="98"/>
        <v>30</v>
      </c>
      <c r="BU92" s="56" t="str">
        <f t="shared" si="99"/>
        <v>10.09</v>
      </c>
      <c r="BV92" s="57">
        <f t="shared" si="100"/>
        <v>10.0859375</v>
      </c>
      <c r="BW92" s="58" t="str">
        <f t="shared" si="101"/>
        <v>Admis(e)</v>
      </c>
      <c r="BX92" s="66">
        <v>1</v>
      </c>
    </row>
    <row r="93" spans="1:76" ht="15.75">
      <c r="A93" s="34">
        <v>86</v>
      </c>
      <c r="B93" s="36" t="s">
        <v>427</v>
      </c>
      <c r="C93" s="36" t="s">
        <v>423</v>
      </c>
      <c r="D93" s="37" t="s">
        <v>428</v>
      </c>
      <c r="E93" s="38" t="s">
        <v>429</v>
      </c>
      <c r="F93" s="34" t="s">
        <v>89</v>
      </c>
      <c r="G93" s="39" t="str">
        <f t="shared" si="51"/>
        <v>8.80</v>
      </c>
      <c r="H93" s="40">
        <f t="shared" si="52"/>
        <v>8.8000000000000007</v>
      </c>
      <c r="I93" s="41">
        <f t="shared" si="53"/>
        <v>5</v>
      </c>
      <c r="J93" s="42">
        <v>9</v>
      </c>
      <c r="K93" s="43" t="str">
        <f t="shared" si="54"/>
        <v>0</v>
      </c>
      <c r="L93" s="44">
        <v>8.5</v>
      </c>
      <c r="M93" s="43" t="str">
        <f t="shared" si="55"/>
        <v>0</v>
      </c>
      <c r="N93" s="44">
        <v>3.75</v>
      </c>
      <c r="O93" s="43" t="str">
        <f t="shared" si="56"/>
        <v>0</v>
      </c>
      <c r="P93" s="44">
        <v>14</v>
      </c>
      <c r="Q93" s="43" t="str">
        <f t="shared" si="57"/>
        <v>5</v>
      </c>
      <c r="R93" s="45" t="str">
        <f t="shared" si="58"/>
        <v>8.42</v>
      </c>
      <c r="S93" s="40">
        <f t="shared" si="59"/>
        <v>8.4166666666666661</v>
      </c>
      <c r="T93" s="43">
        <f t="shared" si="60"/>
        <v>0</v>
      </c>
      <c r="U93" s="42">
        <v>8</v>
      </c>
      <c r="V93" s="43" t="str">
        <f t="shared" si="61"/>
        <v>0</v>
      </c>
      <c r="W93" s="44">
        <v>9.25</v>
      </c>
      <c r="X93" s="43" t="str">
        <f t="shared" si="62"/>
        <v>0</v>
      </c>
      <c r="Y93" s="45" t="str">
        <f t="shared" si="63"/>
        <v>12.50</v>
      </c>
      <c r="Z93" s="40">
        <f t="shared" si="64"/>
        <v>12.5</v>
      </c>
      <c r="AA93" s="41" t="str">
        <f t="shared" si="65"/>
        <v>2</v>
      </c>
      <c r="AB93" s="42">
        <v>12.5</v>
      </c>
      <c r="AC93" s="43" t="str">
        <f t="shared" si="66"/>
        <v>2</v>
      </c>
      <c r="AD93" s="46" t="str">
        <f t="shared" si="67"/>
        <v>7.25</v>
      </c>
      <c r="AE93" s="46">
        <f t="shared" si="68"/>
        <v>7.25</v>
      </c>
      <c r="AF93" s="43">
        <f t="shared" si="69"/>
        <v>1</v>
      </c>
      <c r="AG93" s="42">
        <v>10</v>
      </c>
      <c r="AH93" s="43" t="str">
        <f t="shared" si="70"/>
        <v>1</v>
      </c>
      <c r="AI93" s="47">
        <v>4.5</v>
      </c>
      <c r="AJ93" s="43" t="str">
        <f t="shared" si="71"/>
        <v>0</v>
      </c>
      <c r="AK93" s="48" t="str">
        <f t="shared" si="72"/>
        <v>8.77</v>
      </c>
      <c r="AL93" s="49">
        <f t="shared" si="73"/>
        <v>8.765625</v>
      </c>
      <c r="AM93" s="34">
        <f t="shared" si="74"/>
        <v>8</v>
      </c>
      <c r="AN93" s="50" t="str">
        <f t="shared" si="75"/>
        <v>8.05</v>
      </c>
      <c r="AO93" s="51">
        <f t="shared" si="76"/>
        <v>8.0500000000000007</v>
      </c>
      <c r="AP93" s="41">
        <f t="shared" si="77"/>
        <v>0</v>
      </c>
      <c r="AQ93" s="42">
        <v>8</v>
      </c>
      <c r="AR93" s="43" t="str">
        <f t="shared" si="78"/>
        <v>0</v>
      </c>
      <c r="AS93" s="44">
        <v>7.5</v>
      </c>
      <c r="AT93" s="43" t="str">
        <f t="shared" si="79"/>
        <v>0</v>
      </c>
      <c r="AU93" s="44">
        <v>9</v>
      </c>
      <c r="AV93" s="43" t="str">
        <f t="shared" si="80"/>
        <v>0</v>
      </c>
      <c r="AW93" s="44">
        <v>8</v>
      </c>
      <c r="AX93" s="43" t="str">
        <f t="shared" si="81"/>
        <v>0</v>
      </c>
      <c r="AY93" s="52" t="str">
        <f t="shared" si="82"/>
        <v>15.33</v>
      </c>
      <c r="AZ93" s="51">
        <f t="shared" si="83"/>
        <v>15.333333333333334</v>
      </c>
      <c r="BA93" s="41" t="str">
        <f t="shared" si="84"/>
        <v>6</v>
      </c>
      <c r="BB93" s="42">
        <v>16</v>
      </c>
      <c r="BC93" s="43" t="str">
        <f t="shared" si="85"/>
        <v>3</v>
      </c>
      <c r="BD93" s="47">
        <v>14</v>
      </c>
      <c r="BE93" s="43" t="str">
        <f t="shared" si="86"/>
        <v>3</v>
      </c>
      <c r="BF93" s="52" t="str">
        <f t="shared" si="87"/>
        <v>10.00</v>
      </c>
      <c r="BG93" s="51">
        <f t="shared" si="88"/>
        <v>10</v>
      </c>
      <c r="BH93" s="41" t="str">
        <f t="shared" si="89"/>
        <v>2</v>
      </c>
      <c r="BI93" s="42">
        <v>10</v>
      </c>
      <c r="BJ93" s="43" t="str">
        <f t="shared" si="90"/>
        <v>2</v>
      </c>
      <c r="BK93" s="52" t="str">
        <f t="shared" si="91"/>
        <v>9.50</v>
      </c>
      <c r="BL93" s="53">
        <f t="shared" si="92"/>
        <v>9.5</v>
      </c>
      <c r="BM93" s="43">
        <f t="shared" si="93"/>
        <v>1</v>
      </c>
      <c r="BN93" s="42">
        <v>7</v>
      </c>
      <c r="BO93" s="43" t="str">
        <f t="shared" si="94"/>
        <v>0</v>
      </c>
      <c r="BP93" s="47">
        <v>12</v>
      </c>
      <c r="BQ93" s="43" t="str">
        <f t="shared" si="95"/>
        <v>1</v>
      </c>
      <c r="BR93" s="54" t="str">
        <f t="shared" si="96"/>
        <v>9.72</v>
      </c>
      <c r="BS93" s="55">
        <f t="shared" si="97"/>
        <v>9.71875</v>
      </c>
      <c r="BT93" s="34">
        <f t="shared" si="98"/>
        <v>9</v>
      </c>
      <c r="BU93" s="56" t="str">
        <f t="shared" si="99"/>
        <v>9.24</v>
      </c>
      <c r="BV93" s="57">
        <f t="shared" si="100"/>
        <v>9.2421875</v>
      </c>
      <c r="BW93" s="58" t="s">
        <v>95</v>
      </c>
      <c r="BX93" s="69"/>
    </row>
    <row r="94" spans="1:76" ht="15.75">
      <c r="A94" s="34">
        <v>87</v>
      </c>
      <c r="B94" s="36" t="s">
        <v>430</v>
      </c>
      <c r="C94" s="36" t="s">
        <v>431</v>
      </c>
      <c r="D94" s="37" t="s">
        <v>432</v>
      </c>
      <c r="E94" s="38" t="s">
        <v>433</v>
      </c>
      <c r="F94" s="34" t="s">
        <v>108</v>
      </c>
      <c r="G94" s="39" t="str">
        <f t="shared" si="51"/>
        <v>10.38</v>
      </c>
      <c r="H94" s="40">
        <f t="shared" si="52"/>
        <v>10.375</v>
      </c>
      <c r="I94" s="41" t="str">
        <f t="shared" si="53"/>
        <v>20</v>
      </c>
      <c r="J94" s="42">
        <v>9.75</v>
      </c>
      <c r="K94" s="43" t="str">
        <f t="shared" si="54"/>
        <v>0</v>
      </c>
      <c r="L94" s="44">
        <v>8.5</v>
      </c>
      <c r="M94" s="43" t="str">
        <f t="shared" si="55"/>
        <v>0</v>
      </c>
      <c r="N94" s="44">
        <v>13.25</v>
      </c>
      <c r="O94" s="43" t="str">
        <f t="shared" si="56"/>
        <v>5</v>
      </c>
      <c r="P94" s="44">
        <v>11.25</v>
      </c>
      <c r="Q94" s="43" t="str">
        <f t="shared" si="57"/>
        <v>5</v>
      </c>
      <c r="R94" s="45" t="str">
        <f t="shared" si="58"/>
        <v>9.08</v>
      </c>
      <c r="S94" s="40">
        <f t="shared" si="59"/>
        <v>9.0833333333333339</v>
      </c>
      <c r="T94" s="43">
        <f t="shared" si="60"/>
        <v>3</v>
      </c>
      <c r="U94" s="42">
        <v>6.5</v>
      </c>
      <c r="V94" s="43" t="str">
        <f t="shared" si="61"/>
        <v>0</v>
      </c>
      <c r="W94" s="44">
        <v>14.25</v>
      </c>
      <c r="X94" s="43" t="str">
        <f t="shared" si="62"/>
        <v>3</v>
      </c>
      <c r="Y94" s="45" t="str">
        <f t="shared" si="63"/>
        <v>7.50</v>
      </c>
      <c r="Z94" s="40">
        <f t="shared" si="64"/>
        <v>7.5</v>
      </c>
      <c r="AA94" s="41">
        <f t="shared" si="65"/>
        <v>0</v>
      </c>
      <c r="AB94" s="42">
        <v>7.5</v>
      </c>
      <c r="AC94" s="43" t="str">
        <f t="shared" si="66"/>
        <v>0</v>
      </c>
      <c r="AD94" s="46" t="str">
        <f t="shared" si="67"/>
        <v>6.00</v>
      </c>
      <c r="AE94" s="46">
        <f t="shared" si="68"/>
        <v>6</v>
      </c>
      <c r="AF94" s="43">
        <f t="shared" si="69"/>
        <v>0</v>
      </c>
      <c r="AG94" s="42">
        <v>4</v>
      </c>
      <c r="AH94" s="43" t="str">
        <f t="shared" si="70"/>
        <v>0</v>
      </c>
      <c r="AI94" s="47">
        <v>8</v>
      </c>
      <c r="AJ94" s="43" t="str">
        <f t="shared" si="71"/>
        <v>0</v>
      </c>
      <c r="AK94" s="48" t="str">
        <f t="shared" si="72"/>
        <v>9.41</v>
      </c>
      <c r="AL94" s="49">
        <f t="shared" si="73"/>
        <v>9.40625</v>
      </c>
      <c r="AM94" s="34">
        <f t="shared" si="74"/>
        <v>23</v>
      </c>
      <c r="AN94" s="50" t="str">
        <f t="shared" si="75"/>
        <v>9.71</v>
      </c>
      <c r="AO94" s="51">
        <f t="shared" si="76"/>
        <v>9.7125000000000004</v>
      </c>
      <c r="AP94" s="41">
        <f t="shared" si="77"/>
        <v>5</v>
      </c>
      <c r="AQ94" s="42">
        <v>9.5</v>
      </c>
      <c r="AR94" s="43" t="str">
        <f t="shared" si="78"/>
        <v>0</v>
      </c>
      <c r="AS94" s="44">
        <v>8.875</v>
      </c>
      <c r="AT94" s="43" t="str">
        <f t="shared" si="79"/>
        <v>0</v>
      </c>
      <c r="AU94" s="44">
        <v>9</v>
      </c>
      <c r="AV94" s="43" t="str">
        <f t="shared" si="80"/>
        <v>0</v>
      </c>
      <c r="AW94" s="44">
        <v>12</v>
      </c>
      <c r="AX94" s="43" t="str">
        <f t="shared" si="81"/>
        <v>5</v>
      </c>
      <c r="AY94" s="52" t="str">
        <f t="shared" si="82"/>
        <v>16.00</v>
      </c>
      <c r="AZ94" s="51">
        <f t="shared" si="83"/>
        <v>16</v>
      </c>
      <c r="BA94" s="41" t="str">
        <f t="shared" si="84"/>
        <v>6</v>
      </c>
      <c r="BB94" s="42">
        <v>16</v>
      </c>
      <c r="BC94" s="43" t="str">
        <f t="shared" si="85"/>
        <v>3</v>
      </c>
      <c r="BD94" s="47">
        <v>16</v>
      </c>
      <c r="BE94" s="43" t="str">
        <f t="shared" si="86"/>
        <v>3</v>
      </c>
      <c r="BF94" s="52" t="str">
        <f t="shared" si="87"/>
        <v>10.00</v>
      </c>
      <c r="BG94" s="51">
        <f t="shared" si="88"/>
        <v>10</v>
      </c>
      <c r="BH94" s="41" t="str">
        <f t="shared" si="89"/>
        <v>2</v>
      </c>
      <c r="BI94" s="42">
        <v>10</v>
      </c>
      <c r="BJ94" s="43" t="str">
        <f t="shared" si="90"/>
        <v>2</v>
      </c>
      <c r="BK94" s="52" t="str">
        <f t="shared" si="91"/>
        <v>10.50</v>
      </c>
      <c r="BL94" s="53">
        <f t="shared" si="92"/>
        <v>10.5</v>
      </c>
      <c r="BM94" s="43" t="str">
        <f t="shared" si="93"/>
        <v>2</v>
      </c>
      <c r="BN94" s="42">
        <v>9</v>
      </c>
      <c r="BO94" s="43" t="str">
        <f t="shared" si="94"/>
        <v>0</v>
      </c>
      <c r="BP94" s="47">
        <v>12</v>
      </c>
      <c r="BQ94" s="43" t="str">
        <f t="shared" si="95"/>
        <v>1</v>
      </c>
      <c r="BR94" s="54" t="str">
        <f t="shared" si="96"/>
        <v>11.01</v>
      </c>
      <c r="BS94" s="55">
        <f t="shared" si="97"/>
        <v>11.0078125</v>
      </c>
      <c r="BT94" s="34">
        <f t="shared" si="98"/>
        <v>30</v>
      </c>
      <c r="BU94" s="56" t="str">
        <f t="shared" si="99"/>
        <v>10.21</v>
      </c>
      <c r="BV94" s="57">
        <f t="shared" si="100"/>
        <v>10.20703125</v>
      </c>
      <c r="BW94" s="58" t="str">
        <f t="shared" si="101"/>
        <v>Admis(e)</v>
      </c>
      <c r="BX94" s="66">
        <v>1</v>
      </c>
    </row>
    <row r="95" spans="1:76" ht="15.75">
      <c r="A95" s="34">
        <v>88</v>
      </c>
      <c r="B95" s="36" t="s">
        <v>434</v>
      </c>
      <c r="C95" s="36" t="s">
        <v>435</v>
      </c>
      <c r="D95" s="37" t="s">
        <v>436</v>
      </c>
      <c r="E95" s="38" t="s">
        <v>267</v>
      </c>
      <c r="F95" s="34" t="s">
        <v>437</v>
      </c>
      <c r="G95" s="39" t="str">
        <f t="shared" si="51"/>
        <v>9.68</v>
      </c>
      <c r="H95" s="40">
        <f t="shared" si="52"/>
        <v>9.6750000000000007</v>
      </c>
      <c r="I95" s="41">
        <f t="shared" si="53"/>
        <v>10</v>
      </c>
      <c r="J95" s="42">
        <v>9.5</v>
      </c>
      <c r="K95" s="43" t="str">
        <f t="shared" si="54"/>
        <v>0</v>
      </c>
      <c r="L95" s="44">
        <v>7.25</v>
      </c>
      <c r="M95" s="43" t="str">
        <f t="shared" si="55"/>
        <v>0</v>
      </c>
      <c r="N95" s="44">
        <v>11.25</v>
      </c>
      <c r="O95" s="43" t="str">
        <f t="shared" si="56"/>
        <v>5</v>
      </c>
      <c r="P95" s="44">
        <v>12</v>
      </c>
      <c r="Q95" s="43" t="str">
        <f t="shared" si="57"/>
        <v>5</v>
      </c>
      <c r="R95" s="45" t="str">
        <f t="shared" si="58"/>
        <v>12.25</v>
      </c>
      <c r="S95" s="40">
        <f t="shared" si="59"/>
        <v>12.25</v>
      </c>
      <c r="T95" s="43" t="str">
        <f t="shared" si="60"/>
        <v>6</v>
      </c>
      <c r="U95" s="42">
        <v>13.625</v>
      </c>
      <c r="V95" s="43" t="str">
        <f t="shared" si="61"/>
        <v>3</v>
      </c>
      <c r="W95" s="44">
        <v>9.5</v>
      </c>
      <c r="X95" s="43" t="str">
        <f t="shared" si="62"/>
        <v>0</v>
      </c>
      <c r="Y95" s="45" t="str">
        <f t="shared" si="63"/>
        <v>11.00</v>
      </c>
      <c r="Z95" s="40">
        <f t="shared" si="64"/>
        <v>11</v>
      </c>
      <c r="AA95" s="41" t="str">
        <f t="shared" si="65"/>
        <v>2</v>
      </c>
      <c r="AB95" s="42">
        <v>11</v>
      </c>
      <c r="AC95" s="43" t="str">
        <f t="shared" si="66"/>
        <v>2</v>
      </c>
      <c r="AD95" s="46" t="str">
        <f t="shared" si="67"/>
        <v>11.50</v>
      </c>
      <c r="AE95" s="46">
        <f t="shared" si="68"/>
        <v>11.5</v>
      </c>
      <c r="AF95" s="43" t="str">
        <f t="shared" si="69"/>
        <v>2</v>
      </c>
      <c r="AG95" s="42">
        <v>12.5</v>
      </c>
      <c r="AH95" s="43" t="str">
        <f t="shared" si="70"/>
        <v>1</v>
      </c>
      <c r="AI95" s="47">
        <v>10.5</v>
      </c>
      <c r="AJ95" s="43" t="str">
        <f t="shared" si="71"/>
        <v>1</v>
      </c>
      <c r="AK95" s="48" t="str">
        <f t="shared" si="72"/>
        <v>10.47</v>
      </c>
      <c r="AL95" s="49">
        <f t="shared" si="73"/>
        <v>10.46875</v>
      </c>
      <c r="AM95" s="34">
        <f t="shared" si="74"/>
        <v>30</v>
      </c>
      <c r="AN95" s="50" t="str">
        <f t="shared" si="75"/>
        <v>9.70</v>
      </c>
      <c r="AO95" s="51">
        <f t="shared" si="76"/>
        <v>9.6999999999999993</v>
      </c>
      <c r="AP95" s="41">
        <f t="shared" si="77"/>
        <v>10</v>
      </c>
      <c r="AQ95" s="42">
        <v>8</v>
      </c>
      <c r="AR95" s="43" t="str">
        <f t="shared" si="78"/>
        <v>0</v>
      </c>
      <c r="AS95" s="44">
        <v>9</v>
      </c>
      <c r="AT95" s="43" t="str">
        <f t="shared" si="79"/>
        <v>0</v>
      </c>
      <c r="AU95" s="44">
        <v>11.5</v>
      </c>
      <c r="AV95" s="43" t="str">
        <f t="shared" si="80"/>
        <v>5</v>
      </c>
      <c r="AW95" s="44">
        <v>11.5</v>
      </c>
      <c r="AX95" s="43" t="str">
        <f t="shared" si="81"/>
        <v>5</v>
      </c>
      <c r="AY95" s="52" t="str">
        <f t="shared" si="82"/>
        <v>14.50</v>
      </c>
      <c r="AZ95" s="51">
        <f t="shared" si="83"/>
        <v>14.5</v>
      </c>
      <c r="BA95" s="41" t="str">
        <f t="shared" si="84"/>
        <v>6</v>
      </c>
      <c r="BB95" s="42">
        <v>14</v>
      </c>
      <c r="BC95" s="43" t="str">
        <f t="shared" si="85"/>
        <v>3</v>
      </c>
      <c r="BD95" s="47">
        <v>15.5</v>
      </c>
      <c r="BE95" s="43" t="str">
        <f t="shared" si="86"/>
        <v>3</v>
      </c>
      <c r="BF95" s="52" t="str">
        <f t="shared" si="87"/>
        <v>10.00</v>
      </c>
      <c r="BG95" s="51">
        <f t="shared" si="88"/>
        <v>10</v>
      </c>
      <c r="BH95" s="41" t="str">
        <f t="shared" si="89"/>
        <v>2</v>
      </c>
      <c r="BI95" s="42">
        <v>10</v>
      </c>
      <c r="BJ95" s="43" t="str">
        <f t="shared" si="90"/>
        <v>2</v>
      </c>
      <c r="BK95" s="52" t="str">
        <f t="shared" si="91"/>
        <v>10.00</v>
      </c>
      <c r="BL95" s="53">
        <f t="shared" si="92"/>
        <v>10</v>
      </c>
      <c r="BM95" s="43" t="str">
        <f t="shared" si="93"/>
        <v>2</v>
      </c>
      <c r="BN95" s="42">
        <v>8</v>
      </c>
      <c r="BO95" s="43" t="str">
        <f t="shared" si="94"/>
        <v>0</v>
      </c>
      <c r="BP95" s="47">
        <v>12</v>
      </c>
      <c r="BQ95" s="43" t="str">
        <f t="shared" si="95"/>
        <v>1</v>
      </c>
      <c r="BR95" s="54" t="str">
        <f t="shared" si="96"/>
        <v>10.66</v>
      </c>
      <c r="BS95" s="55">
        <f t="shared" si="97"/>
        <v>10.65625</v>
      </c>
      <c r="BT95" s="34">
        <f t="shared" si="98"/>
        <v>30</v>
      </c>
      <c r="BU95" s="56" t="str">
        <f t="shared" si="99"/>
        <v>10.56</v>
      </c>
      <c r="BV95" s="57">
        <f t="shared" si="100"/>
        <v>10.5625</v>
      </c>
      <c r="BW95" s="58" t="str">
        <f t="shared" si="101"/>
        <v>Admis(e)</v>
      </c>
      <c r="BX95" s="66">
        <v>1</v>
      </c>
    </row>
    <row r="96" spans="1:76" ht="15.75">
      <c r="A96" s="34">
        <v>89</v>
      </c>
      <c r="B96" s="36" t="s">
        <v>438</v>
      </c>
      <c r="C96" s="36" t="s">
        <v>439</v>
      </c>
      <c r="D96" s="37" t="s">
        <v>440</v>
      </c>
      <c r="E96" s="38" t="s">
        <v>441</v>
      </c>
      <c r="F96" s="34" t="s">
        <v>79</v>
      </c>
      <c r="G96" s="39" t="str">
        <f t="shared" si="51"/>
        <v>11.73</v>
      </c>
      <c r="H96" s="40">
        <f t="shared" si="52"/>
        <v>11.725</v>
      </c>
      <c r="I96" s="41" t="str">
        <f t="shared" si="53"/>
        <v>20</v>
      </c>
      <c r="J96" s="42">
        <v>10</v>
      </c>
      <c r="K96" s="43" t="str">
        <f t="shared" si="54"/>
        <v>5</v>
      </c>
      <c r="L96" s="44">
        <v>11.75</v>
      </c>
      <c r="M96" s="43" t="str">
        <f t="shared" si="55"/>
        <v>5</v>
      </c>
      <c r="N96" s="44">
        <v>13.75</v>
      </c>
      <c r="O96" s="43" t="str">
        <f t="shared" si="56"/>
        <v>5</v>
      </c>
      <c r="P96" s="44">
        <v>12.25</v>
      </c>
      <c r="Q96" s="43" t="str">
        <f t="shared" si="57"/>
        <v>5</v>
      </c>
      <c r="R96" s="45" t="str">
        <f t="shared" si="58"/>
        <v>14.75</v>
      </c>
      <c r="S96" s="40">
        <f t="shared" si="59"/>
        <v>14.75</v>
      </c>
      <c r="T96" s="43" t="str">
        <f t="shared" si="60"/>
        <v>6</v>
      </c>
      <c r="U96" s="42">
        <v>16.125</v>
      </c>
      <c r="V96" s="43" t="str">
        <f t="shared" si="61"/>
        <v>3</v>
      </c>
      <c r="W96" s="44">
        <v>12</v>
      </c>
      <c r="X96" s="43" t="str">
        <f t="shared" si="62"/>
        <v>3</v>
      </c>
      <c r="Y96" s="45" t="str">
        <f t="shared" si="63"/>
        <v>6.50</v>
      </c>
      <c r="Z96" s="40">
        <f t="shared" si="64"/>
        <v>6.5</v>
      </c>
      <c r="AA96" s="41">
        <f t="shared" si="65"/>
        <v>0</v>
      </c>
      <c r="AB96" s="42">
        <v>6.5</v>
      </c>
      <c r="AC96" s="43" t="str">
        <f t="shared" si="66"/>
        <v>0</v>
      </c>
      <c r="AD96" s="46" t="str">
        <f t="shared" si="67"/>
        <v>6.50</v>
      </c>
      <c r="AE96" s="46">
        <f t="shared" si="68"/>
        <v>6.5</v>
      </c>
      <c r="AF96" s="43">
        <f t="shared" si="69"/>
        <v>0</v>
      </c>
      <c r="AG96" s="42">
        <v>5</v>
      </c>
      <c r="AH96" s="43" t="str">
        <f t="shared" si="70"/>
        <v>0</v>
      </c>
      <c r="AI96" s="47">
        <v>8</v>
      </c>
      <c r="AJ96" s="43" t="str">
        <f t="shared" si="71"/>
        <v>0</v>
      </c>
      <c r="AK96" s="48" t="str">
        <f t="shared" si="72"/>
        <v>11.31</v>
      </c>
      <c r="AL96" s="49">
        <f t="shared" si="73"/>
        <v>11.3125</v>
      </c>
      <c r="AM96" s="34">
        <f t="shared" si="74"/>
        <v>30</v>
      </c>
      <c r="AN96" s="50" t="str">
        <f t="shared" si="75"/>
        <v>10.40</v>
      </c>
      <c r="AO96" s="51">
        <f t="shared" si="76"/>
        <v>10.4</v>
      </c>
      <c r="AP96" s="41" t="str">
        <f t="shared" si="77"/>
        <v>20</v>
      </c>
      <c r="AQ96" s="42">
        <v>9.25</v>
      </c>
      <c r="AR96" s="43" t="str">
        <f t="shared" si="78"/>
        <v>0</v>
      </c>
      <c r="AS96" s="44">
        <v>10.25</v>
      </c>
      <c r="AT96" s="43" t="str">
        <f t="shared" si="79"/>
        <v>5</v>
      </c>
      <c r="AU96" s="44">
        <v>9.25</v>
      </c>
      <c r="AV96" s="43" t="str">
        <f t="shared" si="80"/>
        <v>0</v>
      </c>
      <c r="AW96" s="44">
        <v>13.5</v>
      </c>
      <c r="AX96" s="43" t="str">
        <f t="shared" si="81"/>
        <v>5</v>
      </c>
      <c r="AY96" s="52" t="str">
        <f t="shared" si="82"/>
        <v>15.33</v>
      </c>
      <c r="AZ96" s="51">
        <f t="shared" si="83"/>
        <v>15.333333333333334</v>
      </c>
      <c r="BA96" s="41" t="str">
        <f t="shared" si="84"/>
        <v>6</v>
      </c>
      <c r="BB96" s="42">
        <v>16</v>
      </c>
      <c r="BC96" s="43" t="str">
        <f t="shared" si="85"/>
        <v>3</v>
      </c>
      <c r="BD96" s="47">
        <v>14</v>
      </c>
      <c r="BE96" s="43" t="str">
        <f t="shared" si="86"/>
        <v>3</v>
      </c>
      <c r="BF96" s="52" t="str">
        <f t="shared" si="87"/>
        <v>12.00</v>
      </c>
      <c r="BG96" s="51">
        <f t="shared" si="88"/>
        <v>12</v>
      </c>
      <c r="BH96" s="41" t="str">
        <f t="shared" si="89"/>
        <v>2</v>
      </c>
      <c r="BI96" s="42">
        <v>12</v>
      </c>
      <c r="BJ96" s="43" t="str">
        <f t="shared" si="90"/>
        <v>2</v>
      </c>
      <c r="BK96" s="52" t="str">
        <f t="shared" si="91"/>
        <v>11.50</v>
      </c>
      <c r="BL96" s="53">
        <f t="shared" si="92"/>
        <v>11.5</v>
      </c>
      <c r="BM96" s="43" t="str">
        <f t="shared" si="93"/>
        <v>2</v>
      </c>
      <c r="BN96" s="42">
        <v>10</v>
      </c>
      <c r="BO96" s="43" t="str">
        <f t="shared" si="94"/>
        <v>1</v>
      </c>
      <c r="BP96" s="47">
        <v>13</v>
      </c>
      <c r="BQ96" s="43" t="str">
        <f t="shared" si="95"/>
        <v>1</v>
      </c>
      <c r="BR96" s="54" t="str">
        <f t="shared" si="96"/>
        <v>11.56</v>
      </c>
      <c r="BS96" s="55">
        <f t="shared" si="97"/>
        <v>11.5625</v>
      </c>
      <c r="BT96" s="34">
        <f t="shared" si="98"/>
        <v>30</v>
      </c>
      <c r="BU96" s="56" t="str">
        <f t="shared" si="99"/>
        <v>11.44</v>
      </c>
      <c r="BV96" s="57">
        <f t="shared" si="100"/>
        <v>11.4375</v>
      </c>
      <c r="BW96" s="58" t="str">
        <f t="shared" si="101"/>
        <v>Admis(e)</v>
      </c>
      <c r="BX96" s="66">
        <v>1</v>
      </c>
    </row>
    <row r="97" spans="1:76" ht="15.75">
      <c r="A97" s="34">
        <v>90</v>
      </c>
      <c r="B97" s="36" t="s">
        <v>442</v>
      </c>
      <c r="C97" s="36" t="s">
        <v>443</v>
      </c>
      <c r="D97" s="37" t="s">
        <v>444</v>
      </c>
      <c r="E97" s="38" t="s">
        <v>445</v>
      </c>
      <c r="F97" s="34" t="s">
        <v>89</v>
      </c>
      <c r="G97" s="39" t="str">
        <f t="shared" si="51"/>
        <v>10.23</v>
      </c>
      <c r="H97" s="40">
        <f t="shared" si="52"/>
        <v>10.225</v>
      </c>
      <c r="I97" s="41" t="str">
        <f t="shared" si="53"/>
        <v>20</v>
      </c>
      <c r="J97" s="42">
        <v>8</v>
      </c>
      <c r="K97" s="43" t="str">
        <f t="shared" si="54"/>
        <v>0</v>
      </c>
      <c r="L97" s="44">
        <v>8.25</v>
      </c>
      <c r="M97" s="43" t="str">
        <f t="shared" si="55"/>
        <v>0</v>
      </c>
      <c r="N97" s="44">
        <v>14.25</v>
      </c>
      <c r="O97" s="43" t="str">
        <f t="shared" si="56"/>
        <v>5</v>
      </c>
      <c r="P97" s="44">
        <v>12.5</v>
      </c>
      <c r="Q97" s="43" t="str">
        <f t="shared" si="57"/>
        <v>5</v>
      </c>
      <c r="R97" s="45" t="str">
        <f t="shared" si="58"/>
        <v>10.75</v>
      </c>
      <c r="S97" s="40">
        <f t="shared" si="59"/>
        <v>10.75</v>
      </c>
      <c r="T97" s="43" t="str">
        <f t="shared" si="60"/>
        <v>6</v>
      </c>
      <c r="U97" s="42">
        <v>11.25</v>
      </c>
      <c r="V97" s="43" t="str">
        <f t="shared" si="61"/>
        <v>3</v>
      </c>
      <c r="W97" s="44">
        <v>9.75</v>
      </c>
      <c r="X97" s="43" t="str">
        <f t="shared" si="62"/>
        <v>0</v>
      </c>
      <c r="Y97" s="45" t="str">
        <f t="shared" si="63"/>
        <v>7.00</v>
      </c>
      <c r="Z97" s="40">
        <f t="shared" si="64"/>
        <v>7</v>
      </c>
      <c r="AA97" s="41">
        <f t="shared" si="65"/>
        <v>0</v>
      </c>
      <c r="AB97" s="42">
        <v>7</v>
      </c>
      <c r="AC97" s="43" t="str">
        <f t="shared" si="66"/>
        <v>0</v>
      </c>
      <c r="AD97" s="46" t="str">
        <f t="shared" si="67"/>
        <v>11.00</v>
      </c>
      <c r="AE97" s="46">
        <f t="shared" si="68"/>
        <v>11</v>
      </c>
      <c r="AF97" s="43" t="str">
        <f t="shared" si="69"/>
        <v>2</v>
      </c>
      <c r="AG97" s="42">
        <v>15</v>
      </c>
      <c r="AH97" s="43" t="str">
        <f t="shared" si="70"/>
        <v>1</v>
      </c>
      <c r="AI97" s="47">
        <v>7</v>
      </c>
      <c r="AJ97" s="43" t="str">
        <f t="shared" si="71"/>
        <v>0</v>
      </c>
      <c r="AK97" s="48" t="str">
        <f t="shared" si="72"/>
        <v>10.22</v>
      </c>
      <c r="AL97" s="49">
        <f t="shared" si="73"/>
        <v>10.21875</v>
      </c>
      <c r="AM97" s="34">
        <f t="shared" si="74"/>
        <v>30</v>
      </c>
      <c r="AN97" s="50" t="str">
        <f t="shared" si="75"/>
        <v>9.13</v>
      </c>
      <c r="AO97" s="51">
        <f t="shared" si="76"/>
        <v>9.125</v>
      </c>
      <c r="AP97" s="41">
        <f t="shared" si="77"/>
        <v>10</v>
      </c>
      <c r="AQ97" s="42">
        <v>8</v>
      </c>
      <c r="AR97" s="43" t="str">
        <f t="shared" si="78"/>
        <v>0</v>
      </c>
      <c r="AS97" s="44">
        <v>7.25</v>
      </c>
      <c r="AT97" s="43" t="str">
        <f t="shared" si="79"/>
        <v>0</v>
      </c>
      <c r="AU97" s="44">
        <v>11.5</v>
      </c>
      <c r="AV97" s="43" t="str">
        <f t="shared" si="80"/>
        <v>5</v>
      </c>
      <c r="AW97" s="44">
        <v>11.25</v>
      </c>
      <c r="AX97" s="43" t="str">
        <f t="shared" si="81"/>
        <v>5</v>
      </c>
      <c r="AY97" s="52" t="str">
        <f t="shared" si="82"/>
        <v>14.50</v>
      </c>
      <c r="AZ97" s="51">
        <f t="shared" si="83"/>
        <v>14.5</v>
      </c>
      <c r="BA97" s="41" t="str">
        <f t="shared" si="84"/>
        <v>6</v>
      </c>
      <c r="BB97" s="42">
        <v>14</v>
      </c>
      <c r="BC97" s="43" t="str">
        <f t="shared" si="85"/>
        <v>3</v>
      </c>
      <c r="BD97" s="47">
        <v>15.5</v>
      </c>
      <c r="BE97" s="43" t="str">
        <f t="shared" si="86"/>
        <v>3</v>
      </c>
      <c r="BF97" s="52" t="str">
        <f t="shared" si="87"/>
        <v>10.00</v>
      </c>
      <c r="BG97" s="51">
        <f t="shared" si="88"/>
        <v>10</v>
      </c>
      <c r="BH97" s="41" t="str">
        <f t="shared" si="89"/>
        <v>2</v>
      </c>
      <c r="BI97" s="42">
        <v>10</v>
      </c>
      <c r="BJ97" s="43" t="str">
        <f t="shared" si="90"/>
        <v>2</v>
      </c>
      <c r="BK97" s="52" t="str">
        <f t="shared" si="91"/>
        <v>8.25</v>
      </c>
      <c r="BL97" s="53">
        <f t="shared" si="92"/>
        <v>8.25</v>
      </c>
      <c r="BM97" s="43">
        <f t="shared" si="93"/>
        <v>1</v>
      </c>
      <c r="BN97" s="42">
        <v>5.5</v>
      </c>
      <c r="BO97" s="43" t="str">
        <f t="shared" si="94"/>
        <v>0</v>
      </c>
      <c r="BP97" s="47">
        <v>11</v>
      </c>
      <c r="BQ97" s="43" t="str">
        <f t="shared" si="95"/>
        <v>1</v>
      </c>
      <c r="BR97" s="54" t="str">
        <f t="shared" si="96"/>
        <v>10.08</v>
      </c>
      <c r="BS97" s="55">
        <f t="shared" si="97"/>
        <v>10.078125</v>
      </c>
      <c r="BT97" s="34">
        <f t="shared" si="98"/>
        <v>30</v>
      </c>
      <c r="BU97" s="56" t="str">
        <f t="shared" si="99"/>
        <v>10.15</v>
      </c>
      <c r="BV97" s="57">
        <f t="shared" si="100"/>
        <v>10.1484375</v>
      </c>
      <c r="BW97" s="58" t="str">
        <f t="shared" si="101"/>
        <v>Admis(e)</v>
      </c>
      <c r="BX97" s="73">
        <v>2</v>
      </c>
    </row>
    <row r="98" spans="1:76" ht="15.75">
      <c r="A98" s="34">
        <v>91</v>
      </c>
      <c r="B98" s="36" t="s">
        <v>446</v>
      </c>
      <c r="C98" s="36" t="s">
        <v>447</v>
      </c>
      <c r="D98" s="37" t="s">
        <v>448</v>
      </c>
      <c r="E98" s="38" t="s">
        <v>449</v>
      </c>
      <c r="F98" s="34" t="s">
        <v>79</v>
      </c>
      <c r="G98" s="39" t="str">
        <f t="shared" si="51"/>
        <v>0.00</v>
      </c>
      <c r="H98" s="40">
        <f t="shared" si="52"/>
        <v>0</v>
      </c>
      <c r="I98" s="41">
        <f t="shared" si="53"/>
        <v>0</v>
      </c>
      <c r="J98" s="42"/>
      <c r="K98" s="43" t="str">
        <f t="shared" si="54"/>
        <v>0</v>
      </c>
      <c r="L98" s="44"/>
      <c r="M98" s="43" t="str">
        <f t="shared" si="55"/>
        <v>0</v>
      </c>
      <c r="N98" s="44"/>
      <c r="O98" s="43" t="str">
        <f t="shared" si="56"/>
        <v>0</v>
      </c>
      <c r="P98" s="44"/>
      <c r="Q98" s="43" t="str">
        <f t="shared" si="57"/>
        <v>0</v>
      </c>
      <c r="R98" s="45" t="str">
        <f t="shared" si="58"/>
        <v>0.00</v>
      </c>
      <c r="S98" s="40">
        <f t="shared" si="59"/>
        <v>0</v>
      </c>
      <c r="T98" s="43">
        <f t="shared" si="60"/>
        <v>0</v>
      </c>
      <c r="U98" s="42">
        <v>0</v>
      </c>
      <c r="V98" s="43" t="str">
        <f t="shared" si="61"/>
        <v>0</v>
      </c>
      <c r="W98" s="44">
        <v>0</v>
      </c>
      <c r="X98" s="43" t="str">
        <f t="shared" si="62"/>
        <v>0</v>
      </c>
      <c r="Y98" s="45" t="str">
        <f t="shared" si="63"/>
        <v>0.00</v>
      </c>
      <c r="Z98" s="40">
        <f t="shared" si="64"/>
        <v>0</v>
      </c>
      <c r="AA98" s="41">
        <f t="shared" si="65"/>
        <v>0</v>
      </c>
      <c r="AB98" s="42"/>
      <c r="AC98" s="43" t="str">
        <f t="shared" si="66"/>
        <v>0</v>
      </c>
      <c r="AD98" s="46" t="str">
        <f t="shared" si="67"/>
        <v>0.00</v>
      </c>
      <c r="AE98" s="46">
        <f t="shared" si="68"/>
        <v>0</v>
      </c>
      <c r="AF98" s="43">
        <f t="shared" si="69"/>
        <v>0</v>
      </c>
      <c r="AG98" s="42"/>
      <c r="AH98" s="43" t="str">
        <f t="shared" si="70"/>
        <v>0</v>
      </c>
      <c r="AI98" s="47"/>
      <c r="AJ98" s="43" t="str">
        <f t="shared" si="71"/>
        <v>0</v>
      </c>
      <c r="AK98" s="48" t="str">
        <f t="shared" si="72"/>
        <v>0.00</v>
      </c>
      <c r="AL98" s="49">
        <f t="shared" si="73"/>
        <v>0</v>
      </c>
      <c r="AM98" s="34">
        <f t="shared" si="74"/>
        <v>0</v>
      </c>
      <c r="AN98" s="50" t="str">
        <f t="shared" si="75"/>
        <v>0.00</v>
      </c>
      <c r="AO98" s="51">
        <f t="shared" si="76"/>
        <v>0</v>
      </c>
      <c r="AP98" s="41">
        <f t="shared" si="77"/>
        <v>0</v>
      </c>
      <c r="AQ98" s="42"/>
      <c r="AR98" s="43" t="str">
        <f t="shared" si="78"/>
        <v>0</v>
      </c>
      <c r="AS98" s="44"/>
      <c r="AT98" s="43" t="str">
        <f t="shared" si="79"/>
        <v>0</v>
      </c>
      <c r="AU98" s="44"/>
      <c r="AV98" s="43" t="str">
        <f t="shared" si="80"/>
        <v>0</v>
      </c>
      <c r="AW98" s="44"/>
      <c r="AX98" s="43" t="str">
        <f t="shared" si="81"/>
        <v>0</v>
      </c>
      <c r="AY98" s="52" t="str">
        <f t="shared" si="82"/>
        <v>0.00</v>
      </c>
      <c r="AZ98" s="51">
        <f t="shared" si="83"/>
        <v>0</v>
      </c>
      <c r="BA98" s="41">
        <f t="shared" si="84"/>
        <v>0</v>
      </c>
      <c r="BB98" s="42"/>
      <c r="BC98" s="43" t="str">
        <f t="shared" si="85"/>
        <v>0</v>
      </c>
      <c r="BD98" s="47"/>
      <c r="BE98" s="43" t="str">
        <f t="shared" si="86"/>
        <v>0</v>
      </c>
      <c r="BF98" s="52" t="str">
        <f t="shared" si="87"/>
        <v>0.00</v>
      </c>
      <c r="BG98" s="51">
        <f t="shared" si="88"/>
        <v>0</v>
      </c>
      <c r="BH98" s="41" t="str">
        <f t="shared" si="89"/>
        <v>0</v>
      </c>
      <c r="BI98" s="42"/>
      <c r="BJ98" s="43" t="str">
        <f t="shared" si="90"/>
        <v>0</v>
      </c>
      <c r="BK98" s="52" t="str">
        <f t="shared" si="91"/>
        <v>0.00</v>
      </c>
      <c r="BL98" s="53">
        <f t="shared" si="92"/>
        <v>0</v>
      </c>
      <c r="BM98" s="43">
        <f t="shared" si="93"/>
        <v>0</v>
      </c>
      <c r="BN98" s="42"/>
      <c r="BO98" s="43" t="str">
        <f t="shared" si="94"/>
        <v>0</v>
      </c>
      <c r="BP98" s="47"/>
      <c r="BQ98" s="43" t="str">
        <f t="shared" si="95"/>
        <v>0</v>
      </c>
      <c r="BR98" s="54" t="str">
        <f t="shared" si="96"/>
        <v>0.00</v>
      </c>
      <c r="BS98" s="55">
        <f t="shared" si="97"/>
        <v>0</v>
      </c>
      <c r="BT98" s="34">
        <f t="shared" si="98"/>
        <v>0</v>
      </c>
      <c r="BU98" s="56" t="str">
        <f t="shared" si="99"/>
        <v>0.00</v>
      </c>
      <c r="BV98" s="57">
        <f t="shared" si="100"/>
        <v>0</v>
      </c>
      <c r="BW98" s="58" t="s">
        <v>80</v>
      </c>
      <c r="BX98" s="69"/>
    </row>
    <row r="99" spans="1:76" ht="15.75">
      <c r="A99" s="34">
        <v>92</v>
      </c>
      <c r="B99" s="74" t="s">
        <v>450</v>
      </c>
      <c r="C99" s="74" t="s">
        <v>451</v>
      </c>
      <c r="D99" s="75" t="s">
        <v>361</v>
      </c>
      <c r="E99" s="38" t="s">
        <v>452</v>
      </c>
      <c r="F99" s="34" t="s">
        <v>426</v>
      </c>
      <c r="G99" s="39" t="str">
        <f t="shared" si="51"/>
        <v>10.15</v>
      </c>
      <c r="H99" s="40">
        <f t="shared" si="52"/>
        <v>10.15</v>
      </c>
      <c r="I99" s="41" t="str">
        <f t="shared" si="53"/>
        <v>20</v>
      </c>
      <c r="J99" s="42">
        <v>9</v>
      </c>
      <c r="K99" s="43" t="str">
        <f t="shared" si="54"/>
        <v>0</v>
      </c>
      <c r="L99" s="44">
        <v>9</v>
      </c>
      <c r="M99" s="43" t="str">
        <f t="shared" si="55"/>
        <v>0</v>
      </c>
      <c r="N99" s="44">
        <v>13.25</v>
      </c>
      <c r="O99" s="43" t="str">
        <f t="shared" si="56"/>
        <v>5</v>
      </c>
      <c r="P99" s="61">
        <v>10.5</v>
      </c>
      <c r="Q99" s="43" t="str">
        <f t="shared" si="57"/>
        <v>5</v>
      </c>
      <c r="R99" s="45" t="str">
        <f t="shared" si="58"/>
        <v>11.17</v>
      </c>
      <c r="S99" s="40">
        <f t="shared" si="59"/>
        <v>11.166666666666666</v>
      </c>
      <c r="T99" s="43" t="str">
        <f t="shared" si="60"/>
        <v>6</v>
      </c>
      <c r="U99" s="60">
        <v>12.5</v>
      </c>
      <c r="V99" s="43" t="str">
        <f t="shared" si="61"/>
        <v>3</v>
      </c>
      <c r="W99" s="61">
        <v>8.5</v>
      </c>
      <c r="X99" s="43" t="str">
        <f t="shared" si="62"/>
        <v>0</v>
      </c>
      <c r="Y99" s="45" t="str">
        <f t="shared" si="63"/>
        <v>7.50</v>
      </c>
      <c r="Z99" s="40">
        <f t="shared" si="64"/>
        <v>7.5</v>
      </c>
      <c r="AA99" s="41">
        <f t="shared" si="65"/>
        <v>0</v>
      </c>
      <c r="AB99" s="72">
        <v>7.5</v>
      </c>
      <c r="AC99" s="43" t="str">
        <f t="shared" si="66"/>
        <v>0</v>
      </c>
      <c r="AD99" s="46" t="str">
        <f t="shared" si="67"/>
        <v>11.25</v>
      </c>
      <c r="AE99" s="46">
        <f t="shared" si="68"/>
        <v>11.25</v>
      </c>
      <c r="AF99" s="43" t="str">
        <f t="shared" si="69"/>
        <v>2</v>
      </c>
      <c r="AG99" s="60">
        <v>11</v>
      </c>
      <c r="AH99" s="43" t="str">
        <f t="shared" si="70"/>
        <v>1</v>
      </c>
      <c r="AI99" s="63">
        <v>11.5</v>
      </c>
      <c r="AJ99" s="43" t="str">
        <f t="shared" si="71"/>
        <v>1</v>
      </c>
      <c r="AK99" s="48" t="str">
        <f t="shared" si="72"/>
        <v>10.31</v>
      </c>
      <c r="AL99" s="49">
        <f t="shared" si="73"/>
        <v>10.3125</v>
      </c>
      <c r="AM99" s="34">
        <f t="shared" si="74"/>
        <v>30</v>
      </c>
      <c r="AN99" s="50" t="str">
        <f t="shared" si="75"/>
        <v>9.22</v>
      </c>
      <c r="AO99" s="51">
        <f t="shared" si="76"/>
        <v>9.2240000000000002</v>
      </c>
      <c r="AP99" s="41">
        <f t="shared" si="77"/>
        <v>5</v>
      </c>
      <c r="AQ99" s="60">
        <v>8.25</v>
      </c>
      <c r="AR99" s="43" t="str">
        <f t="shared" si="78"/>
        <v>0</v>
      </c>
      <c r="AS99" s="61">
        <v>8.25</v>
      </c>
      <c r="AT99" s="43" t="str">
        <f t="shared" si="79"/>
        <v>0</v>
      </c>
      <c r="AU99" s="61">
        <v>13.5</v>
      </c>
      <c r="AV99" s="43" t="str">
        <f t="shared" si="80"/>
        <v>5</v>
      </c>
      <c r="AW99" s="64">
        <v>7.87</v>
      </c>
      <c r="AX99" s="43" t="str">
        <f t="shared" si="81"/>
        <v>0</v>
      </c>
      <c r="AY99" s="52" t="str">
        <f t="shared" si="82"/>
        <v>14.08</v>
      </c>
      <c r="AZ99" s="51">
        <f t="shared" si="83"/>
        <v>14.083333333333334</v>
      </c>
      <c r="BA99" s="41" t="str">
        <f t="shared" si="84"/>
        <v>6</v>
      </c>
      <c r="BB99" s="60">
        <v>14</v>
      </c>
      <c r="BC99" s="43" t="str">
        <f t="shared" si="85"/>
        <v>3</v>
      </c>
      <c r="BD99" s="63">
        <v>14.25</v>
      </c>
      <c r="BE99" s="43" t="str">
        <f t="shared" si="86"/>
        <v>3</v>
      </c>
      <c r="BF99" s="52" t="str">
        <f t="shared" si="87"/>
        <v>12.00</v>
      </c>
      <c r="BG99" s="51">
        <f t="shared" si="88"/>
        <v>12</v>
      </c>
      <c r="BH99" s="41" t="str">
        <f t="shared" si="89"/>
        <v>2</v>
      </c>
      <c r="BI99" s="60">
        <v>12</v>
      </c>
      <c r="BJ99" s="43" t="str">
        <f t="shared" si="90"/>
        <v>2</v>
      </c>
      <c r="BK99" s="52" t="str">
        <f t="shared" si="91"/>
        <v>8.13</v>
      </c>
      <c r="BL99" s="53">
        <f t="shared" si="92"/>
        <v>8.125</v>
      </c>
      <c r="BM99" s="43">
        <f t="shared" si="93"/>
        <v>1</v>
      </c>
      <c r="BN99" s="60">
        <v>6</v>
      </c>
      <c r="BO99" s="43" t="str">
        <f t="shared" si="94"/>
        <v>0</v>
      </c>
      <c r="BP99" s="63">
        <v>10.25</v>
      </c>
      <c r="BQ99" s="43" t="str">
        <f t="shared" si="95"/>
        <v>1</v>
      </c>
      <c r="BR99" s="54" t="str">
        <f t="shared" si="96"/>
        <v>10.17</v>
      </c>
      <c r="BS99" s="55">
        <f t="shared" si="97"/>
        <v>10.171250000000001</v>
      </c>
      <c r="BT99" s="34">
        <f t="shared" si="98"/>
        <v>30</v>
      </c>
      <c r="BU99" s="56" t="str">
        <f t="shared" si="99"/>
        <v>10.24</v>
      </c>
      <c r="BV99" s="57">
        <f t="shared" si="100"/>
        <v>10.241875</v>
      </c>
      <c r="BW99" s="58" t="str">
        <f t="shared" si="101"/>
        <v>Admis(e)</v>
      </c>
      <c r="BX99" s="66">
        <v>1</v>
      </c>
    </row>
    <row r="100" spans="1:76" ht="15.75">
      <c r="A100" s="34">
        <v>93</v>
      </c>
      <c r="B100" s="67" t="s">
        <v>453</v>
      </c>
      <c r="C100" s="67" t="s">
        <v>454</v>
      </c>
      <c r="D100" s="68" t="s">
        <v>455</v>
      </c>
      <c r="E100" s="38" t="s">
        <v>456</v>
      </c>
      <c r="F100" s="34" t="s">
        <v>457</v>
      </c>
      <c r="G100" s="39" t="str">
        <f t="shared" si="51"/>
        <v>10.85</v>
      </c>
      <c r="H100" s="40">
        <f t="shared" si="52"/>
        <v>10.85</v>
      </c>
      <c r="I100" s="41" t="str">
        <f t="shared" si="53"/>
        <v>20</v>
      </c>
      <c r="J100" s="42">
        <v>10.75</v>
      </c>
      <c r="K100" s="43" t="str">
        <f t="shared" si="54"/>
        <v>5</v>
      </c>
      <c r="L100" s="44">
        <v>8.25</v>
      </c>
      <c r="M100" s="43" t="str">
        <f t="shared" si="55"/>
        <v>0</v>
      </c>
      <c r="N100" s="44">
        <v>13.75</v>
      </c>
      <c r="O100" s="43" t="str">
        <f t="shared" si="56"/>
        <v>5</v>
      </c>
      <c r="P100" s="44">
        <v>12</v>
      </c>
      <c r="Q100" s="43" t="str">
        <f t="shared" si="57"/>
        <v>5</v>
      </c>
      <c r="R100" s="45" t="str">
        <f t="shared" si="58"/>
        <v>10.75</v>
      </c>
      <c r="S100" s="40">
        <f t="shared" si="59"/>
        <v>10.75</v>
      </c>
      <c r="T100" s="43" t="str">
        <f t="shared" si="60"/>
        <v>6</v>
      </c>
      <c r="U100" s="42">
        <v>11.875</v>
      </c>
      <c r="V100" s="43" t="str">
        <f t="shared" si="61"/>
        <v>3</v>
      </c>
      <c r="W100" s="44">
        <v>8.5</v>
      </c>
      <c r="X100" s="43" t="str">
        <f t="shared" si="62"/>
        <v>0</v>
      </c>
      <c r="Y100" s="45" t="str">
        <f t="shared" si="63"/>
        <v>7.50</v>
      </c>
      <c r="Z100" s="40">
        <f t="shared" si="64"/>
        <v>7.5</v>
      </c>
      <c r="AA100" s="41">
        <f t="shared" si="65"/>
        <v>0</v>
      </c>
      <c r="AB100" s="42">
        <v>7.5</v>
      </c>
      <c r="AC100" s="43" t="str">
        <f t="shared" si="66"/>
        <v>0</v>
      </c>
      <c r="AD100" s="46" t="str">
        <f t="shared" si="67"/>
        <v>10.00</v>
      </c>
      <c r="AE100" s="46">
        <f t="shared" si="68"/>
        <v>10</v>
      </c>
      <c r="AF100" s="43" t="str">
        <f t="shared" si="69"/>
        <v>2</v>
      </c>
      <c r="AG100" s="42">
        <v>12</v>
      </c>
      <c r="AH100" s="43" t="str">
        <f t="shared" si="70"/>
        <v>1</v>
      </c>
      <c r="AI100" s="47">
        <v>8</v>
      </c>
      <c r="AJ100" s="43" t="str">
        <f t="shared" si="71"/>
        <v>0</v>
      </c>
      <c r="AK100" s="48" t="str">
        <f t="shared" si="72"/>
        <v>10.52</v>
      </c>
      <c r="AL100" s="49">
        <f t="shared" si="73"/>
        <v>10.515625</v>
      </c>
      <c r="AM100" s="34">
        <f t="shared" si="74"/>
        <v>30</v>
      </c>
      <c r="AN100" s="50" t="str">
        <f t="shared" si="75"/>
        <v>9.53</v>
      </c>
      <c r="AO100" s="51">
        <f t="shared" si="76"/>
        <v>9.5250000000000004</v>
      </c>
      <c r="AP100" s="41">
        <f t="shared" si="77"/>
        <v>5</v>
      </c>
      <c r="AQ100" s="42">
        <v>8.75</v>
      </c>
      <c r="AR100" s="43" t="str">
        <f t="shared" si="78"/>
        <v>0</v>
      </c>
      <c r="AS100" s="44">
        <v>9.5</v>
      </c>
      <c r="AT100" s="43" t="str">
        <f t="shared" si="79"/>
        <v>0</v>
      </c>
      <c r="AU100" s="44">
        <v>7.5</v>
      </c>
      <c r="AV100" s="43" t="str">
        <f t="shared" si="80"/>
        <v>0</v>
      </c>
      <c r="AW100" s="44">
        <v>12.75</v>
      </c>
      <c r="AX100" s="43" t="str">
        <f t="shared" si="81"/>
        <v>5</v>
      </c>
      <c r="AY100" s="52" t="str">
        <f t="shared" si="82"/>
        <v>16.00</v>
      </c>
      <c r="AZ100" s="51">
        <f t="shared" si="83"/>
        <v>16</v>
      </c>
      <c r="BA100" s="41" t="str">
        <f t="shared" si="84"/>
        <v>6</v>
      </c>
      <c r="BB100" s="42">
        <v>16</v>
      </c>
      <c r="BC100" s="43" t="str">
        <f t="shared" si="85"/>
        <v>3</v>
      </c>
      <c r="BD100" s="47">
        <v>16</v>
      </c>
      <c r="BE100" s="43" t="str">
        <f t="shared" si="86"/>
        <v>3</v>
      </c>
      <c r="BF100" s="52" t="str">
        <f t="shared" si="87"/>
        <v>10.00</v>
      </c>
      <c r="BG100" s="51">
        <f t="shared" si="88"/>
        <v>10</v>
      </c>
      <c r="BH100" s="41" t="str">
        <f t="shared" si="89"/>
        <v>2</v>
      </c>
      <c r="BI100" s="42">
        <v>10</v>
      </c>
      <c r="BJ100" s="43" t="str">
        <f t="shared" si="90"/>
        <v>2</v>
      </c>
      <c r="BK100" s="52" t="str">
        <f t="shared" si="91"/>
        <v>9.50</v>
      </c>
      <c r="BL100" s="53">
        <f t="shared" si="92"/>
        <v>9.5</v>
      </c>
      <c r="BM100" s="43">
        <f t="shared" si="93"/>
        <v>1</v>
      </c>
      <c r="BN100" s="42">
        <v>7.5</v>
      </c>
      <c r="BO100" s="43" t="str">
        <f t="shared" si="94"/>
        <v>0</v>
      </c>
      <c r="BP100" s="47">
        <v>11.5</v>
      </c>
      <c r="BQ100" s="43" t="str">
        <f t="shared" si="95"/>
        <v>1</v>
      </c>
      <c r="BR100" s="54" t="str">
        <f t="shared" si="96"/>
        <v>10.77</v>
      </c>
      <c r="BS100" s="55">
        <f t="shared" si="97"/>
        <v>10.765625</v>
      </c>
      <c r="BT100" s="34">
        <f t="shared" si="98"/>
        <v>30</v>
      </c>
      <c r="BU100" s="56" t="str">
        <f t="shared" si="99"/>
        <v>10.64</v>
      </c>
      <c r="BV100" s="57">
        <f t="shared" si="100"/>
        <v>10.640625</v>
      </c>
      <c r="BW100" s="58" t="str">
        <f t="shared" si="101"/>
        <v>Admis(e)</v>
      </c>
      <c r="BX100" s="73">
        <v>2</v>
      </c>
    </row>
    <row r="101" spans="1:76" ht="15.75">
      <c r="A101" s="34">
        <v>94</v>
      </c>
      <c r="B101" s="36" t="s">
        <v>458</v>
      </c>
      <c r="C101" s="36" t="s">
        <v>459</v>
      </c>
      <c r="D101" s="37" t="s">
        <v>460</v>
      </c>
      <c r="E101" s="38" t="s">
        <v>461</v>
      </c>
      <c r="F101" s="34" t="s">
        <v>462</v>
      </c>
      <c r="G101" s="39" t="str">
        <f t="shared" si="51"/>
        <v>9.13</v>
      </c>
      <c r="H101" s="40">
        <f t="shared" si="52"/>
        <v>9.125</v>
      </c>
      <c r="I101" s="41">
        <f t="shared" si="53"/>
        <v>10</v>
      </c>
      <c r="J101" s="42">
        <v>6.75</v>
      </c>
      <c r="K101" s="43" t="str">
        <f t="shared" si="54"/>
        <v>0</v>
      </c>
      <c r="L101" s="44">
        <v>8</v>
      </c>
      <c r="M101" s="43" t="str">
        <f t="shared" si="55"/>
        <v>0</v>
      </c>
      <c r="N101" s="44">
        <v>10.75</v>
      </c>
      <c r="O101" s="43" t="str">
        <f t="shared" si="56"/>
        <v>5</v>
      </c>
      <c r="P101" s="44">
        <v>12.75</v>
      </c>
      <c r="Q101" s="43" t="str">
        <f t="shared" si="57"/>
        <v>5</v>
      </c>
      <c r="R101" s="45" t="str">
        <f t="shared" si="58"/>
        <v>9.42</v>
      </c>
      <c r="S101" s="40">
        <f t="shared" si="59"/>
        <v>9.4166666666666661</v>
      </c>
      <c r="T101" s="43">
        <f t="shared" si="60"/>
        <v>3</v>
      </c>
      <c r="U101" s="42">
        <v>9</v>
      </c>
      <c r="V101" s="43" t="str">
        <f t="shared" si="61"/>
        <v>0</v>
      </c>
      <c r="W101" s="44">
        <v>10.25</v>
      </c>
      <c r="X101" s="43" t="str">
        <f t="shared" si="62"/>
        <v>3</v>
      </c>
      <c r="Y101" s="45" t="str">
        <f t="shared" si="63"/>
        <v>10.00</v>
      </c>
      <c r="Z101" s="40">
        <f t="shared" si="64"/>
        <v>10</v>
      </c>
      <c r="AA101" s="41" t="str">
        <f t="shared" si="65"/>
        <v>2</v>
      </c>
      <c r="AB101" s="42">
        <v>10</v>
      </c>
      <c r="AC101" s="43" t="str">
        <f t="shared" si="66"/>
        <v>2</v>
      </c>
      <c r="AD101" s="46" t="str">
        <f t="shared" si="67"/>
        <v>8.50</v>
      </c>
      <c r="AE101" s="46">
        <f t="shared" si="68"/>
        <v>8.5</v>
      </c>
      <c r="AF101" s="43">
        <f t="shared" si="69"/>
        <v>0</v>
      </c>
      <c r="AG101" s="42">
        <v>9</v>
      </c>
      <c r="AH101" s="43" t="str">
        <f t="shared" si="70"/>
        <v>0</v>
      </c>
      <c r="AI101" s="47">
        <v>8</v>
      </c>
      <c r="AJ101" s="43" t="str">
        <f t="shared" si="71"/>
        <v>0</v>
      </c>
      <c r="AK101" s="48" t="str">
        <f t="shared" si="72"/>
        <v>9.16</v>
      </c>
      <c r="AL101" s="49">
        <f t="shared" si="73"/>
        <v>9.15625</v>
      </c>
      <c r="AM101" s="34">
        <f t="shared" si="74"/>
        <v>15</v>
      </c>
      <c r="AN101" s="50" t="str">
        <f t="shared" si="75"/>
        <v>9.95</v>
      </c>
      <c r="AO101" s="51">
        <f t="shared" si="76"/>
        <v>9.9499999999999993</v>
      </c>
      <c r="AP101" s="41">
        <f t="shared" si="77"/>
        <v>10</v>
      </c>
      <c r="AQ101" s="42">
        <v>8.25</v>
      </c>
      <c r="AR101" s="43" t="str">
        <f t="shared" si="78"/>
        <v>0</v>
      </c>
      <c r="AS101" s="44">
        <v>9.75</v>
      </c>
      <c r="AT101" s="43" t="str">
        <f t="shared" si="79"/>
        <v>0</v>
      </c>
      <c r="AU101" s="44">
        <v>10.5</v>
      </c>
      <c r="AV101" s="43" t="str">
        <f t="shared" si="80"/>
        <v>5</v>
      </c>
      <c r="AW101" s="44">
        <v>12.25</v>
      </c>
      <c r="AX101" s="43" t="str">
        <f t="shared" si="81"/>
        <v>5</v>
      </c>
      <c r="AY101" s="52" t="str">
        <f t="shared" si="82"/>
        <v>15.92</v>
      </c>
      <c r="AZ101" s="51">
        <f t="shared" si="83"/>
        <v>15.916666666666666</v>
      </c>
      <c r="BA101" s="41" t="str">
        <f t="shared" si="84"/>
        <v>6</v>
      </c>
      <c r="BB101" s="42">
        <v>16</v>
      </c>
      <c r="BC101" s="43" t="str">
        <f t="shared" si="85"/>
        <v>3</v>
      </c>
      <c r="BD101" s="47">
        <v>15.75</v>
      </c>
      <c r="BE101" s="43" t="str">
        <f t="shared" si="86"/>
        <v>3</v>
      </c>
      <c r="BF101" s="52" t="str">
        <f t="shared" si="87"/>
        <v>10.00</v>
      </c>
      <c r="BG101" s="51">
        <f t="shared" si="88"/>
        <v>10</v>
      </c>
      <c r="BH101" s="41" t="str">
        <f t="shared" si="89"/>
        <v>2</v>
      </c>
      <c r="BI101" s="42">
        <v>10</v>
      </c>
      <c r="BJ101" s="43" t="str">
        <f t="shared" si="90"/>
        <v>2</v>
      </c>
      <c r="BK101" s="52" t="str">
        <f t="shared" si="91"/>
        <v>8.75</v>
      </c>
      <c r="BL101" s="53">
        <f t="shared" si="92"/>
        <v>8.75</v>
      </c>
      <c r="BM101" s="43">
        <f t="shared" si="93"/>
        <v>1</v>
      </c>
      <c r="BN101" s="42">
        <v>5.5</v>
      </c>
      <c r="BO101" s="43" t="str">
        <f t="shared" si="94"/>
        <v>0</v>
      </c>
      <c r="BP101" s="47">
        <v>12</v>
      </c>
      <c r="BQ101" s="43" t="str">
        <f t="shared" si="95"/>
        <v>1</v>
      </c>
      <c r="BR101" s="54" t="str">
        <f t="shared" si="96"/>
        <v>10.92</v>
      </c>
      <c r="BS101" s="55">
        <f t="shared" si="97"/>
        <v>10.921875</v>
      </c>
      <c r="BT101" s="34">
        <f t="shared" si="98"/>
        <v>30</v>
      </c>
      <c r="BU101" s="56" t="str">
        <f t="shared" si="99"/>
        <v>10.04</v>
      </c>
      <c r="BV101" s="57">
        <f t="shared" si="100"/>
        <v>10.0390625</v>
      </c>
      <c r="BW101" s="58" t="str">
        <f t="shared" si="101"/>
        <v>Admis(e)</v>
      </c>
      <c r="BX101" s="66">
        <v>1</v>
      </c>
    </row>
    <row r="102" spans="1:76" ht="15.75">
      <c r="A102" s="34">
        <v>95</v>
      </c>
      <c r="B102" s="36" t="s">
        <v>463</v>
      </c>
      <c r="C102" s="36" t="s">
        <v>464</v>
      </c>
      <c r="D102" s="37" t="s">
        <v>399</v>
      </c>
      <c r="E102" s="38" t="s">
        <v>252</v>
      </c>
      <c r="F102" s="34" t="s">
        <v>89</v>
      </c>
      <c r="G102" s="39" t="str">
        <f t="shared" si="51"/>
        <v>10.38</v>
      </c>
      <c r="H102" s="40">
        <f t="shared" si="52"/>
        <v>10.375</v>
      </c>
      <c r="I102" s="41" t="str">
        <f t="shared" si="53"/>
        <v>20</v>
      </c>
      <c r="J102" s="42">
        <v>8.75</v>
      </c>
      <c r="K102" s="43" t="str">
        <f t="shared" si="54"/>
        <v>0</v>
      </c>
      <c r="L102" s="44">
        <v>8</v>
      </c>
      <c r="M102" s="43" t="str">
        <f t="shared" si="55"/>
        <v>0</v>
      </c>
      <c r="N102" s="44">
        <v>13.75</v>
      </c>
      <c r="O102" s="43" t="str">
        <f t="shared" si="56"/>
        <v>5</v>
      </c>
      <c r="P102" s="44">
        <v>13</v>
      </c>
      <c r="Q102" s="43" t="str">
        <f t="shared" si="57"/>
        <v>5</v>
      </c>
      <c r="R102" s="45" t="str">
        <f t="shared" si="58"/>
        <v>11.92</v>
      </c>
      <c r="S102" s="40">
        <f t="shared" si="59"/>
        <v>11.916666666666666</v>
      </c>
      <c r="T102" s="43" t="str">
        <f t="shared" si="60"/>
        <v>6</v>
      </c>
      <c r="U102" s="42">
        <v>12</v>
      </c>
      <c r="V102" s="43" t="str">
        <f t="shared" si="61"/>
        <v>3</v>
      </c>
      <c r="W102" s="44">
        <v>11.75</v>
      </c>
      <c r="X102" s="43" t="str">
        <f t="shared" si="62"/>
        <v>3</v>
      </c>
      <c r="Y102" s="45" t="str">
        <f t="shared" si="63"/>
        <v>10.00</v>
      </c>
      <c r="Z102" s="40">
        <f t="shared" si="64"/>
        <v>10</v>
      </c>
      <c r="AA102" s="41" t="str">
        <f t="shared" si="65"/>
        <v>2</v>
      </c>
      <c r="AB102" s="42">
        <v>10</v>
      </c>
      <c r="AC102" s="43" t="str">
        <f t="shared" si="66"/>
        <v>2</v>
      </c>
      <c r="AD102" s="46" t="str">
        <f t="shared" si="67"/>
        <v>10.00</v>
      </c>
      <c r="AE102" s="46">
        <f t="shared" si="68"/>
        <v>10</v>
      </c>
      <c r="AF102" s="43" t="str">
        <f t="shared" si="69"/>
        <v>2</v>
      </c>
      <c r="AG102" s="42">
        <v>10</v>
      </c>
      <c r="AH102" s="43" t="str">
        <f t="shared" si="70"/>
        <v>1</v>
      </c>
      <c r="AI102" s="47">
        <v>10</v>
      </c>
      <c r="AJ102" s="43" t="str">
        <f t="shared" si="71"/>
        <v>1</v>
      </c>
      <c r="AK102" s="48" t="str">
        <f t="shared" si="72"/>
        <v>10.59</v>
      </c>
      <c r="AL102" s="49">
        <f t="shared" si="73"/>
        <v>10.59375</v>
      </c>
      <c r="AM102" s="34">
        <f t="shared" si="74"/>
        <v>30</v>
      </c>
      <c r="AN102" s="50" t="str">
        <f t="shared" si="75"/>
        <v>10.18</v>
      </c>
      <c r="AO102" s="51">
        <f t="shared" si="76"/>
        <v>10.175000000000001</v>
      </c>
      <c r="AP102" s="41" t="str">
        <f t="shared" si="77"/>
        <v>20</v>
      </c>
      <c r="AQ102" s="42">
        <v>7.5</v>
      </c>
      <c r="AR102" s="43" t="str">
        <f t="shared" si="78"/>
        <v>0</v>
      </c>
      <c r="AS102" s="44">
        <v>9.25</v>
      </c>
      <c r="AT102" s="43" t="str">
        <f t="shared" si="79"/>
        <v>0</v>
      </c>
      <c r="AU102" s="44">
        <v>12.25</v>
      </c>
      <c r="AV102" s="43" t="str">
        <f t="shared" si="80"/>
        <v>5</v>
      </c>
      <c r="AW102" s="44">
        <v>13.5</v>
      </c>
      <c r="AX102" s="43" t="str">
        <f t="shared" si="81"/>
        <v>5</v>
      </c>
      <c r="AY102" s="52" t="str">
        <f t="shared" si="82"/>
        <v>14.50</v>
      </c>
      <c r="AZ102" s="51">
        <f t="shared" si="83"/>
        <v>14.5</v>
      </c>
      <c r="BA102" s="41" t="str">
        <f t="shared" si="84"/>
        <v>6</v>
      </c>
      <c r="BB102" s="42">
        <v>14</v>
      </c>
      <c r="BC102" s="43" t="str">
        <f t="shared" si="85"/>
        <v>3</v>
      </c>
      <c r="BD102" s="47">
        <v>15.5</v>
      </c>
      <c r="BE102" s="43" t="str">
        <f t="shared" si="86"/>
        <v>3</v>
      </c>
      <c r="BF102" s="52" t="str">
        <f t="shared" si="87"/>
        <v>10.00</v>
      </c>
      <c r="BG102" s="51">
        <f t="shared" si="88"/>
        <v>10</v>
      </c>
      <c r="BH102" s="41" t="str">
        <f t="shared" si="89"/>
        <v>2</v>
      </c>
      <c r="BI102" s="42">
        <v>10</v>
      </c>
      <c r="BJ102" s="43" t="str">
        <f t="shared" si="90"/>
        <v>2</v>
      </c>
      <c r="BK102" s="52" t="str">
        <f t="shared" si="91"/>
        <v>10.25</v>
      </c>
      <c r="BL102" s="53">
        <f t="shared" si="92"/>
        <v>10.25</v>
      </c>
      <c r="BM102" s="43" t="str">
        <f t="shared" si="93"/>
        <v>2</v>
      </c>
      <c r="BN102" s="42">
        <v>6</v>
      </c>
      <c r="BO102" s="43" t="str">
        <f t="shared" si="94"/>
        <v>0</v>
      </c>
      <c r="BP102" s="47">
        <v>14.5</v>
      </c>
      <c r="BQ102" s="43" t="str">
        <f t="shared" si="95"/>
        <v>1</v>
      </c>
      <c r="BR102" s="54" t="str">
        <f t="shared" si="96"/>
        <v>10.98</v>
      </c>
      <c r="BS102" s="55">
        <f t="shared" si="97"/>
        <v>10.984375</v>
      </c>
      <c r="BT102" s="34">
        <f t="shared" si="98"/>
        <v>30</v>
      </c>
      <c r="BU102" s="56" t="str">
        <f t="shared" si="99"/>
        <v>10.79</v>
      </c>
      <c r="BV102" s="57">
        <f t="shared" si="100"/>
        <v>10.7890625</v>
      </c>
      <c r="BW102" s="58" t="str">
        <f t="shared" si="101"/>
        <v>Admis(e)</v>
      </c>
      <c r="BX102" s="66">
        <v>1</v>
      </c>
    </row>
    <row r="103" spans="1:76" ht="15.75">
      <c r="A103" s="34">
        <v>96</v>
      </c>
      <c r="B103" s="36" t="s">
        <v>465</v>
      </c>
      <c r="C103" s="36" t="s">
        <v>466</v>
      </c>
      <c r="D103" s="37" t="s">
        <v>467</v>
      </c>
      <c r="E103" s="38" t="s">
        <v>468</v>
      </c>
      <c r="F103" s="34" t="s">
        <v>79</v>
      </c>
      <c r="G103" s="39" t="str">
        <f t="shared" si="51"/>
        <v>10.48</v>
      </c>
      <c r="H103" s="40">
        <f t="shared" si="52"/>
        <v>10.475</v>
      </c>
      <c r="I103" s="41" t="str">
        <f t="shared" si="53"/>
        <v>20</v>
      </c>
      <c r="J103" s="42">
        <v>7.5</v>
      </c>
      <c r="K103" s="43" t="str">
        <f t="shared" si="54"/>
        <v>0</v>
      </c>
      <c r="L103" s="44">
        <v>9.75</v>
      </c>
      <c r="M103" s="43" t="str">
        <f t="shared" si="55"/>
        <v>0</v>
      </c>
      <c r="N103" s="44">
        <v>13</v>
      </c>
      <c r="O103" s="43" t="str">
        <f t="shared" si="56"/>
        <v>5</v>
      </c>
      <c r="P103" s="44">
        <v>13.5</v>
      </c>
      <c r="Q103" s="43" t="str">
        <f t="shared" si="57"/>
        <v>5</v>
      </c>
      <c r="R103" s="45" t="str">
        <f t="shared" si="58"/>
        <v>9.75</v>
      </c>
      <c r="S103" s="40">
        <f t="shared" si="59"/>
        <v>9.75</v>
      </c>
      <c r="T103" s="43">
        <f t="shared" si="60"/>
        <v>3</v>
      </c>
      <c r="U103" s="42">
        <v>9</v>
      </c>
      <c r="V103" s="43" t="str">
        <f t="shared" si="61"/>
        <v>0</v>
      </c>
      <c r="W103" s="44">
        <v>11.25</v>
      </c>
      <c r="X103" s="43" t="str">
        <f t="shared" si="62"/>
        <v>3</v>
      </c>
      <c r="Y103" s="45" t="str">
        <f t="shared" si="63"/>
        <v>11.00</v>
      </c>
      <c r="Z103" s="40">
        <f t="shared" si="64"/>
        <v>11</v>
      </c>
      <c r="AA103" s="41" t="str">
        <f t="shared" si="65"/>
        <v>2</v>
      </c>
      <c r="AB103" s="42">
        <v>11</v>
      </c>
      <c r="AC103" s="43" t="str">
        <f t="shared" si="66"/>
        <v>2</v>
      </c>
      <c r="AD103" s="46" t="str">
        <f t="shared" si="67"/>
        <v>9.25</v>
      </c>
      <c r="AE103" s="46">
        <f t="shared" si="68"/>
        <v>9.25</v>
      </c>
      <c r="AF103" s="43">
        <f t="shared" si="69"/>
        <v>1</v>
      </c>
      <c r="AG103" s="42">
        <v>7</v>
      </c>
      <c r="AH103" s="43" t="str">
        <f t="shared" si="70"/>
        <v>0</v>
      </c>
      <c r="AI103" s="47">
        <v>11.5</v>
      </c>
      <c r="AJ103" s="43" t="str">
        <f t="shared" si="71"/>
        <v>1</v>
      </c>
      <c r="AK103" s="48" t="str">
        <f t="shared" si="72"/>
        <v>10.22</v>
      </c>
      <c r="AL103" s="49">
        <f t="shared" si="73"/>
        <v>10.21875</v>
      </c>
      <c r="AM103" s="34">
        <f t="shared" si="74"/>
        <v>30</v>
      </c>
      <c r="AN103" s="50" t="str">
        <f t="shared" si="75"/>
        <v>11.70</v>
      </c>
      <c r="AO103" s="51">
        <f t="shared" si="76"/>
        <v>11.7</v>
      </c>
      <c r="AP103" s="41" t="str">
        <f t="shared" si="77"/>
        <v>20</v>
      </c>
      <c r="AQ103" s="42">
        <v>10.5</v>
      </c>
      <c r="AR103" s="43" t="str">
        <f t="shared" si="78"/>
        <v>5</v>
      </c>
      <c r="AS103" s="44">
        <v>11</v>
      </c>
      <c r="AT103" s="43" t="str">
        <f t="shared" si="79"/>
        <v>5</v>
      </c>
      <c r="AU103" s="44">
        <v>12.25</v>
      </c>
      <c r="AV103" s="43" t="str">
        <f t="shared" si="80"/>
        <v>5</v>
      </c>
      <c r="AW103" s="44">
        <v>14</v>
      </c>
      <c r="AX103" s="43" t="str">
        <f t="shared" si="81"/>
        <v>5</v>
      </c>
      <c r="AY103" s="52" t="str">
        <f t="shared" si="82"/>
        <v>15.75</v>
      </c>
      <c r="AZ103" s="51">
        <f t="shared" si="83"/>
        <v>15.75</v>
      </c>
      <c r="BA103" s="41" t="str">
        <f t="shared" si="84"/>
        <v>6</v>
      </c>
      <c r="BB103" s="42">
        <v>16</v>
      </c>
      <c r="BC103" s="43" t="str">
        <f t="shared" si="85"/>
        <v>3</v>
      </c>
      <c r="BD103" s="47">
        <v>15.25</v>
      </c>
      <c r="BE103" s="43" t="str">
        <f t="shared" si="86"/>
        <v>3</v>
      </c>
      <c r="BF103" s="52" t="str">
        <f t="shared" si="87"/>
        <v>10.00</v>
      </c>
      <c r="BG103" s="51">
        <f t="shared" si="88"/>
        <v>10</v>
      </c>
      <c r="BH103" s="41" t="str">
        <f t="shared" si="89"/>
        <v>2</v>
      </c>
      <c r="BI103" s="42">
        <v>10</v>
      </c>
      <c r="BJ103" s="43" t="str">
        <f t="shared" si="90"/>
        <v>2</v>
      </c>
      <c r="BK103" s="52" t="str">
        <f t="shared" si="91"/>
        <v>9.75</v>
      </c>
      <c r="BL103" s="53">
        <f t="shared" si="92"/>
        <v>9.75</v>
      </c>
      <c r="BM103" s="43">
        <f t="shared" si="93"/>
        <v>1</v>
      </c>
      <c r="BN103" s="42">
        <v>8</v>
      </c>
      <c r="BO103" s="43" t="str">
        <f t="shared" si="94"/>
        <v>0</v>
      </c>
      <c r="BP103" s="47">
        <v>11.5</v>
      </c>
      <c r="BQ103" s="43" t="str">
        <f t="shared" si="95"/>
        <v>1</v>
      </c>
      <c r="BR103" s="54" t="str">
        <f t="shared" si="96"/>
        <v>12.11</v>
      </c>
      <c r="BS103" s="55">
        <f t="shared" si="97"/>
        <v>12.109375</v>
      </c>
      <c r="BT103" s="34">
        <f t="shared" si="98"/>
        <v>30</v>
      </c>
      <c r="BU103" s="56" t="str">
        <f t="shared" si="99"/>
        <v>11.16</v>
      </c>
      <c r="BV103" s="57">
        <f t="shared" si="100"/>
        <v>11.1640625</v>
      </c>
      <c r="BW103" s="58" t="str">
        <f t="shared" si="101"/>
        <v>Admis(e)</v>
      </c>
      <c r="BX103" s="66">
        <v>1</v>
      </c>
    </row>
    <row r="104" spans="1:76" ht="15.75">
      <c r="A104" s="34">
        <v>97</v>
      </c>
      <c r="B104" s="36" t="s">
        <v>469</v>
      </c>
      <c r="C104" s="36" t="s">
        <v>470</v>
      </c>
      <c r="D104" s="37" t="s">
        <v>92</v>
      </c>
      <c r="E104" s="38" t="s">
        <v>471</v>
      </c>
      <c r="F104" s="34" t="s">
        <v>79</v>
      </c>
      <c r="G104" s="39" t="str">
        <f t="shared" si="51"/>
        <v>10.43</v>
      </c>
      <c r="H104" s="40">
        <f t="shared" si="52"/>
        <v>10.425000000000001</v>
      </c>
      <c r="I104" s="41" t="str">
        <f t="shared" si="53"/>
        <v>20</v>
      </c>
      <c r="J104" s="42">
        <v>11</v>
      </c>
      <c r="K104" s="43" t="str">
        <f t="shared" si="54"/>
        <v>5</v>
      </c>
      <c r="L104" s="44">
        <v>6.75</v>
      </c>
      <c r="M104" s="43" t="str">
        <f t="shared" si="55"/>
        <v>0</v>
      </c>
      <c r="N104" s="44">
        <v>12.5</v>
      </c>
      <c r="O104" s="43" t="str">
        <f t="shared" si="56"/>
        <v>5</v>
      </c>
      <c r="P104" s="44">
        <v>13</v>
      </c>
      <c r="Q104" s="43" t="str">
        <f t="shared" si="57"/>
        <v>5</v>
      </c>
      <c r="R104" s="45" t="str">
        <f t="shared" si="58"/>
        <v>11.33</v>
      </c>
      <c r="S104" s="40">
        <f t="shared" si="59"/>
        <v>11.333333333333334</v>
      </c>
      <c r="T104" s="43" t="str">
        <f t="shared" si="60"/>
        <v>6</v>
      </c>
      <c r="U104" s="42">
        <v>12.75</v>
      </c>
      <c r="V104" s="43" t="str">
        <f t="shared" si="61"/>
        <v>3</v>
      </c>
      <c r="W104" s="44">
        <v>8.5</v>
      </c>
      <c r="X104" s="43" t="str">
        <f t="shared" si="62"/>
        <v>0</v>
      </c>
      <c r="Y104" s="45" t="str">
        <f t="shared" si="63"/>
        <v>8.00</v>
      </c>
      <c r="Z104" s="40">
        <f t="shared" si="64"/>
        <v>8</v>
      </c>
      <c r="AA104" s="41">
        <f t="shared" si="65"/>
        <v>0</v>
      </c>
      <c r="AB104" s="42">
        <v>8</v>
      </c>
      <c r="AC104" s="43" t="str">
        <f t="shared" si="66"/>
        <v>0</v>
      </c>
      <c r="AD104" s="46" t="str">
        <f t="shared" si="67"/>
        <v>7.75</v>
      </c>
      <c r="AE104" s="46">
        <f t="shared" si="68"/>
        <v>7.75</v>
      </c>
      <c r="AF104" s="43">
        <f t="shared" si="69"/>
        <v>1</v>
      </c>
      <c r="AG104" s="42">
        <v>10</v>
      </c>
      <c r="AH104" s="43" t="str">
        <f t="shared" si="70"/>
        <v>1</v>
      </c>
      <c r="AI104" s="47">
        <v>5.5</v>
      </c>
      <c r="AJ104" s="43" t="str">
        <f t="shared" si="71"/>
        <v>0</v>
      </c>
      <c r="AK104" s="48" t="str">
        <f t="shared" si="72"/>
        <v>10.11</v>
      </c>
      <c r="AL104" s="49">
        <f t="shared" si="73"/>
        <v>10.109375</v>
      </c>
      <c r="AM104" s="34">
        <f t="shared" si="74"/>
        <v>30</v>
      </c>
      <c r="AN104" s="50" t="str">
        <f t="shared" si="75"/>
        <v>11.61</v>
      </c>
      <c r="AO104" s="51">
        <f t="shared" si="76"/>
        <v>11.612500000000001</v>
      </c>
      <c r="AP104" s="41" t="str">
        <f t="shared" si="77"/>
        <v>20</v>
      </c>
      <c r="AQ104" s="42">
        <v>10.75</v>
      </c>
      <c r="AR104" s="43" t="str">
        <f t="shared" si="78"/>
        <v>5</v>
      </c>
      <c r="AS104" s="44">
        <v>12.625</v>
      </c>
      <c r="AT104" s="43" t="str">
        <f t="shared" si="79"/>
        <v>5</v>
      </c>
      <c r="AU104" s="44">
        <v>10.5</v>
      </c>
      <c r="AV104" s="43" t="str">
        <f t="shared" si="80"/>
        <v>5</v>
      </c>
      <c r="AW104" s="44">
        <v>12.5</v>
      </c>
      <c r="AX104" s="43" t="str">
        <f t="shared" si="81"/>
        <v>5</v>
      </c>
      <c r="AY104" s="52" t="str">
        <f t="shared" si="82"/>
        <v>15.75</v>
      </c>
      <c r="AZ104" s="51">
        <f t="shared" si="83"/>
        <v>15.75</v>
      </c>
      <c r="BA104" s="41" t="str">
        <f t="shared" si="84"/>
        <v>6</v>
      </c>
      <c r="BB104" s="42">
        <v>16</v>
      </c>
      <c r="BC104" s="43" t="str">
        <f t="shared" si="85"/>
        <v>3</v>
      </c>
      <c r="BD104" s="47">
        <v>15.25</v>
      </c>
      <c r="BE104" s="43" t="str">
        <f t="shared" si="86"/>
        <v>3</v>
      </c>
      <c r="BF104" s="52" t="str">
        <f t="shared" si="87"/>
        <v>12.00</v>
      </c>
      <c r="BG104" s="51">
        <f t="shared" si="88"/>
        <v>12</v>
      </c>
      <c r="BH104" s="41" t="str">
        <f t="shared" si="89"/>
        <v>2</v>
      </c>
      <c r="BI104" s="42">
        <v>12</v>
      </c>
      <c r="BJ104" s="43" t="str">
        <f t="shared" si="90"/>
        <v>2</v>
      </c>
      <c r="BK104" s="52" t="str">
        <f t="shared" si="91"/>
        <v>9.00</v>
      </c>
      <c r="BL104" s="53">
        <f t="shared" si="92"/>
        <v>9</v>
      </c>
      <c r="BM104" s="43">
        <f t="shared" si="93"/>
        <v>1</v>
      </c>
      <c r="BN104" s="42">
        <v>7</v>
      </c>
      <c r="BO104" s="43" t="str">
        <f t="shared" si="94"/>
        <v>0</v>
      </c>
      <c r="BP104" s="47">
        <v>11</v>
      </c>
      <c r="BQ104" s="43" t="str">
        <f t="shared" si="95"/>
        <v>1</v>
      </c>
      <c r="BR104" s="54" t="str">
        <f t="shared" si="96"/>
        <v>12.09</v>
      </c>
      <c r="BS104" s="55">
        <f t="shared" si="97"/>
        <v>12.0859375</v>
      </c>
      <c r="BT104" s="34">
        <f t="shared" si="98"/>
        <v>30</v>
      </c>
      <c r="BU104" s="56" t="str">
        <f t="shared" si="99"/>
        <v>11.10</v>
      </c>
      <c r="BV104" s="57">
        <f t="shared" si="100"/>
        <v>11.09765625</v>
      </c>
      <c r="BW104" s="58" t="str">
        <f t="shared" si="101"/>
        <v>Admis(e)</v>
      </c>
      <c r="BX104" s="66">
        <v>1</v>
      </c>
    </row>
    <row r="105" spans="1:76" ht="15.75">
      <c r="A105" s="34">
        <v>98</v>
      </c>
      <c r="B105" s="36" t="s">
        <v>472</v>
      </c>
      <c r="C105" s="36" t="s">
        <v>473</v>
      </c>
      <c r="D105" s="37" t="s">
        <v>474</v>
      </c>
      <c r="E105" s="76" t="s">
        <v>475</v>
      </c>
      <c r="F105" s="34" t="s">
        <v>89</v>
      </c>
      <c r="G105" s="39" t="str">
        <f t="shared" si="51"/>
        <v>0.00</v>
      </c>
      <c r="H105" s="40">
        <f t="shared" si="52"/>
        <v>0</v>
      </c>
      <c r="I105" s="41">
        <f t="shared" si="53"/>
        <v>0</v>
      </c>
      <c r="J105" s="42"/>
      <c r="K105" s="43" t="str">
        <f t="shared" si="54"/>
        <v>0</v>
      </c>
      <c r="L105" s="44"/>
      <c r="M105" s="43" t="str">
        <f t="shared" si="55"/>
        <v>0</v>
      </c>
      <c r="N105" s="44"/>
      <c r="O105" s="43" t="str">
        <f t="shared" si="56"/>
        <v>0</v>
      </c>
      <c r="P105" s="44"/>
      <c r="Q105" s="43" t="str">
        <f t="shared" si="57"/>
        <v>0</v>
      </c>
      <c r="R105" s="45" t="str">
        <f t="shared" si="58"/>
        <v>0.00</v>
      </c>
      <c r="S105" s="40">
        <f t="shared" si="59"/>
        <v>0</v>
      </c>
      <c r="T105" s="43">
        <f t="shared" si="60"/>
        <v>0</v>
      </c>
      <c r="U105" s="42">
        <v>0</v>
      </c>
      <c r="V105" s="43" t="str">
        <f t="shared" si="61"/>
        <v>0</v>
      </c>
      <c r="W105" s="44">
        <v>0</v>
      </c>
      <c r="X105" s="43" t="str">
        <f t="shared" si="62"/>
        <v>0</v>
      </c>
      <c r="Y105" s="45" t="str">
        <f t="shared" si="63"/>
        <v>0.00</v>
      </c>
      <c r="Z105" s="40">
        <f t="shared" si="64"/>
        <v>0</v>
      </c>
      <c r="AA105" s="41">
        <f t="shared" si="65"/>
        <v>0</v>
      </c>
      <c r="AB105" s="42"/>
      <c r="AC105" s="43" t="str">
        <f t="shared" si="66"/>
        <v>0</v>
      </c>
      <c r="AD105" s="46" t="str">
        <f t="shared" si="67"/>
        <v>0.00</v>
      </c>
      <c r="AE105" s="46">
        <f t="shared" si="68"/>
        <v>0</v>
      </c>
      <c r="AF105" s="43">
        <f t="shared" si="69"/>
        <v>0</v>
      </c>
      <c r="AG105" s="42"/>
      <c r="AH105" s="43" t="str">
        <f t="shared" si="70"/>
        <v>0</v>
      </c>
      <c r="AI105" s="47"/>
      <c r="AJ105" s="43" t="str">
        <f t="shared" si="71"/>
        <v>0</v>
      </c>
      <c r="AK105" s="48" t="str">
        <f t="shared" si="72"/>
        <v>0.00</v>
      </c>
      <c r="AL105" s="49">
        <f t="shared" si="73"/>
        <v>0</v>
      </c>
      <c r="AM105" s="34">
        <f t="shared" si="74"/>
        <v>0</v>
      </c>
      <c r="AN105" s="50" t="str">
        <f t="shared" si="75"/>
        <v>0.00</v>
      </c>
      <c r="AO105" s="51">
        <f t="shared" si="76"/>
        <v>0</v>
      </c>
      <c r="AP105" s="41">
        <f t="shared" si="77"/>
        <v>0</v>
      </c>
      <c r="AQ105" s="42"/>
      <c r="AR105" s="43" t="str">
        <f t="shared" si="78"/>
        <v>0</v>
      </c>
      <c r="AS105" s="44"/>
      <c r="AT105" s="43" t="str">
        <f t="shared" si="79"/>
        <v>0</v>
      </c>
      <c r="AU105" s="44"/>
      <c r="AV105" s="43" t="str">
        <f t="shared" si="80"/>
        <v>0</v>
      </c>
      <c r="AW105" s="44"/>
      <c r="AX105" s="43" t="str">
        <f t="shared" si="81"/>
        <v>0</v>
      </c>
      <c r="AY105" s="52" t="str">
        <f t="shared" si="82"/>
        <v>0.00</v>
      </c>
      <c r="AZ105" s="51">
        <f t="shared" si="83"/>
        <v>0</v>
      </c>
      <c r="BA105" s="41">
        <f t="shared" si="84"/>
        <v>0</v>
      </c>
      <c r="BB105" s="42"/>
      <c r="BC105" s="43" t="str">
        <f t="shared" si="85"/>
        <v>0</v>
      </c>
      <c r="BD105" s="47"/>
      <c r="BE105" s="43" t="str">
        <f t="shared" si="86"/>
        <v>0</v>
      </c>
      <c r="BF105" s="52" t="str">
        <f t="shared" si="87"/>
        <v>0.00</v>
      </c>
      <c r="BG105" s="51">
        <f t="shared" si="88"/>
        <v>0</v>
      </c>
      <c r="BH105" s="41" t="str">
        <f t="shared" si="89"/>
        <v>0</v>
      </c>
      <c r="BI105" s="42"/>
      <c r="BJ105" s="43" t="str">
        <f t="shared" si="90"/>
        <v>0</v>
      </c>
      <c r="BK105" s="52" t="str">
        <f t="shared" si="91"/>
        <v>0.00</v>
      </c>
      <c r="BL105" s="53">
        <f t="shared" si="92"/>
        <v>0</v>
      </c>
      <c r="BM105" s="43">
        <f t="shared" si="93"/>
        <v>0</v>
      </c>
      <c r="BN105" s="42"/>
      <c r="BO105" s="43" t="str">
        <f t="shared" si="94"/>
        <v>0</v>
      </c>
      <c r="BP105" s="47"/>
      <c r="BQ105" s="43" t="str">
        <f t="shared" si="95"/>
        <v>0</v>
      </c>
      <c r="BR105" s="54" t="str">
        <f t="shared" si="96"/>
        <v>0.00</v>
      </c>
      <c r="BS105" s="55">
        <f t="shared" si="97"/>
        <v>0</v>
      </c>
      <c r="BT105" s="34">
        <f t="shared" si="98"/>
        <v>0</v>
      </c>
      <c r="BU105" s="56" t="str">
        <f t="shared" si="99"/>
        <v>0.00</v>
      </c>
      <c r="BV105" s="57">
        <f t="shared" si="100"/>
        <v>0</v>
      </c>
      <c r="BW105" s="58" t="s">
        <v>80</v>
      </c>
      <c r="BX105" s="69"/>
    </row>
    <row r="106" spans="1:76" ht="15.75">
      <c r="A106" s="34">
        <v>99</v>
      </c>
      <c r="B106" s="36" t="s">
        <v>476</v>
      </c>
      <c r="C106" s="36" t="s">
        <v>477</v>
      </c>
      <c r="D106" s="37" t="s">
        <v>455</v>
      </c>
      <c r="E106" s="38" t="s">
        <v>478</v>
      </c>
      <c r="F106" s="34" t="s">
        <v>479</v>
      </c>
      <c r="G106" s="39" t="str">
        <f t="shared" si="51"/>
        <v>9.88</v>
      </c>
      <c r="H106" s="40">
        <f t="shared" si="52"/>
        <v>9.875</v>
      </c>
      <c r="I106" s="41">
        <f t="shared" si="53"/>
        <v>15</v>
      </c>
      <c r="J106" s="60">
        <v>10.5</v>
      </c>
      <c r="K106" s="43" t="str">
        <f t="shared" si="54"/>
        <v>5</v>
      </c>
      <c r="L106" s="44">
        <v>8.75</v>
      </c>
      <c r="M106" s="43" t="str">
        <f t="shared" si="55"/>
        <v>0</v>
      </c>
      <c r="N106" s="61">
        <v>10.5</v>
      </c>
      <c r="O106" s="43" t="str">
        <f t="shared" si="56"/>
        <v>5</v>
      </c>
      <c r="P106" s="61">
        <v>10</v>
      </c>
      <c r="Q106" s="43" t="str">
        <f t="shared" si="57"/>
        <v>5</v>
      </c>
      <c r="R106" s="45" t="str">
        <f t="shared" si="58"/>
        <v>9.17</v>
      </c>
      <c r="S106" s="40">
        <f t="shared" si="59"/>
        <v>9.1666666666666661</v>
      </c>
      <c r="T106" s="43">
        <f t="shared" si="60"/>
        <v>3</v>
      </c>
      <c r="U106" s="60">
        <v>10</v>
      </c>
      <c r="V106" s="43" t="str">
        <f t="shared" si="61"/>
        <v>3</v>
      </c>
      <c r="W106" s="62">
        <v>7.5</v>
      </c>
      <c r="X106" s="43" t="str">
        <f t="shared" si="62"/>
        <v>0</v>
      </c>
      <c r="Y106" s="45" t="str">
        <f t="shared" si="63"/>
        <v>6.50</v>
      </c>
      <c r="Z106" s="40">
        <f t="shared" si="64"/>
        <v>6.5</v>
      </c>
      <c r="AA106" s="41">
        <f t="shared" si="65"/>
        <v>0</v>
      </c>
      <c r="AB106" s="72">
        <v>6.5</v>
      </c>
      <c r="AC106" s="43" t="str">
        <f t="shared" si="66"/>
        <v>0</v>
      </c>
      <c r="AD106" s="46" t="str">
        <f t="shared" si="67"/>
        <v>7.50</v>
      </c>
      <c r="AE106" s="46">
        <f t="shared" si="68"/>
        <v>7.5</v>
      </c>
      <c r="AF106" s="43">
        <f t="shared" si="69"/>
        <v>1</v>
      </c>
      <c r="AG106" s="72">
        <v>4</v>
      </c>
      <c r="AH106" s="43" t="str">
        <f t="shared" si="70"/>
        <v>0</v>
      </c>
      <c r="AI106" s="63">
        <v>11</v>
      </c>
      <c r="AJ106" s="43" t="str">
        <f t="shared" si="71"/>
        <v>1</v>
      </c>
      <c r="AK106" s="48" t="str">
        <f t="shared" si="72"/>
        <v>9.23</v>
      </c>
      <c r="AL106" s="49">
        <f t="shared" si="73"/>
        <v>9.234375</v>
      </c>
      <c r="AM106" s="34">
        <f t="shared" si="74"/>
        <v>19</v>
      </c>
      <c r="AN106" s="50" t="str">
        <f t="shared" si="75"/>
        <v>8.53</v>
      </c>
      <c r="AO106" s="51">
        <f t="shared" si="76"/>
        <v>8.5259999999999998</v>
      </c>
      <c r="AP106" s="41">
        <f t="shared" si="77"/>
        <v>0</v>
      </c>
      <c r="AQ106" s="60">
        <v>9.5</v>
      </c>
      <c r="AR106" s="43" t="str">
        <f t="shared" si="78"/>
        <v>0</v>
      </c>
      <c r="AS106" s="61">
        <v>6.5</v>
      </c>
      <c r="AT106" s="43" t="str">
        <f t="shared" si="79"/>
        <v>0</v>
      </c>
      <c r="AU106" s="61">
        <v>9.75</v>
      </c>
      <c r="AV106" s="43" t="str">
        <f t="shared" si="80"/>
        <v>0</v>
      </c>
      <c r="AW106" s="64">
        <v>8.8800000000000008</v>
      </c>
      <c r="AX106" s="43" t="str">
        <f t="shared" si="81"/>
        <v>0</v>
      </c>
      <c r="AY106" s="52" t="str">
        <f t="shared" si="82"/>
        <v>14.67</v>
      </c>
      <c r="AZ106" s="51">
        <f t="shared" si="83"/>
        <v>14.666666666666666</v>
      </c>
      <c r="BA106" s="41" t="str">
        <f t="shared" si="84"/>
        <v>6</v>
      </c>
      <c r="BB106" s="60">
        <v>14</v>
      </c>
      <c r="BC106" s="43" t="str">
        <f t="shared" si="85"/>
        <v>3</v>
      </c>
      <c r="BD106" s="63">
        <v>16</v>
      </c>
      <c r="BE106" s="43" t="str">
        <f t="shared" si="86"/>
        <v>3</v>
      </c>
      <c r="BF106" s="52" t="str">
        <f t="shared" si="87"/>
        <v>13.00</v>
      </c>
      <c r="BG106" s="51">
        <f t="shared" si="88"/>
        <v>13</v>
      </c>
      <c r="BH106" s="41" t="str">
        <f t="shared" si="89"/>
        <v>2</v>
      </c>
      <c r="BI106" s="60">
        <v>13</v>
      </c>
      <c r="BJ106" s="43" t="str">
        <f t="shared" si="90"/>
        <v>2</v>
      </c>
      <c r="BK106" s="52" t="str">
        <f t="shared" si="91"/>
        <v>9.38</v>
      </c>
      <c r="BL106" s="53">
        <f t="shared" si="92"/>
        <v>9.375</v>
      </c>
      <c r="BM106" s="43">
        <f t="shared" si="93"/>
        <v>1</v>
      </c>
      <c r="BN106" s="60">
        <v>8.5</v>
      </c>
      <c r="BO106" s="43" t="str">
        <f t="shared" si="94"/>
        <v>0</v>
      </c>
      <c r="BP106" s="63">
        <v>10.25</v>
      </c>
      <c r="BQ106" s="43" t="str">
        <f t="shared" si="95"/>
        <v>1</v>
      </c>
      <c r="BR106" s="54" t="str">
        <f t="shared" si="96"/>
        <v>10.06</v>
      </c>
      <c r="BS106" s="55">
        <f t="shared" si="97"/>
        <v>10.063124999999999</v>
      </c>
      <c r="BT106" s="34">
        <f t="shared" si="98"/>
        <v>30</v>
      </c>
      <c r="BU106" s="56" t="str">
        <f t="shared" si="99"/>
        <v>9.65</v>
      </c>
      <c r="BV106" s="57">
        <f t="shared" si="100"/>
        <v>9.6487499999999997</v>
      </c>
      <c r="BW106" s="58" t="s">
        <v>95</v>
      </c>
      <c r="BX106" s="73"/>
    </row>
    <row r="107" spans="1:76" ht="15.75">
      <c r="A107" s="34">
        <v>100</v>
      </c>
      <c r="B107" s="67" t="s">
        <v>480</v>
      </c>
      <c r="C107" s="67" t="s">
        <v>481</v>
      </c>
      <c r="D107" s="68" t="s">
        <v>482</v>
      </c>
      <c r="E107" s="38" t="s">
        <v>483</v>
      </c>
      <c r="F107" s="34" t="s">
        <v>484</v>
      </c>
      <c r="G107" s="39" t="str">
        <f t="shared" si="51"/>
        <v>10.15</v>
      </c>
      <c r="H107" s="40">
        <f t="shared" si="52"/>
        <v>10.15</v>
      </c>
      <c r="I107" s="41" t="str">
        <f t="shared" si="53"/>
        <v>20</v>
      </c>
      <c r="J107" s="42">
        <v>7.75</v>
      </c>
      <c r="K107" s="43" t="str">
        <f t="shared" si="54"/>
        <v>0</v>
      </c>
      <c r="L107" s="44">
        <v>8.75</v>
      </c>
      <c r="M107" s="43" t="str">
        <f t="shared" si="55"/>
        <v>0</v>
      </c>
      <c r="N107" s="44">
        <v>14.5</v>
      </c>
      <c r="O107" s="43" t="str">
        <f t="shared" si="56"/>
        <v>5</v>
      </c>
      <c r="P107" s="44">
        <v>11.5</v>
      </c>
      <c r="Q107" s="43" t="str">
        <f t="shared" si="57"/>
        <v>5</v>
      </c>
      <c r="R107" s="45" t="str">
        <f t="shared" si="58"/>
        <v>7.67</v>
      </c>
      <c r="S107" s="40">
        <f t="shared" si="59"/>
        <v>7.666666666666667</v>
      </c>
      <c r="T107" s="43">
        <f t="shared" si="60"/>
        <v>0</v>
      </c>
      <c r="U107" s="42">
        <v>7</v>
      </c>
      <c r="V107" s="43" t="str">
        <f t="shared" si="61"/>
        <v>0</v>
      </c>
      <c r="W107" s="44">
        <v>9</v>
      </c>
      <c r="X107" s="43" t="str">
        <f t="shared" si="62"/>
        <v>0</v>
      </c>
      <c r="Y107" s="45" t="str">
        <f t="shared" si="63"/>
        <v>10.00</v>
      </c>
      <c r="Z107" s="40">
        <f t="shared" si="64"/>
        <v>10</v>
      </c>
      <c r="AA107" s="41" t="str">
        <f t="shared" si="65"/>
        <v>2</v>
      </c>
      <c r="AB107" s="42">
        <v>10</v>
      </c>
      <c r="AC107" s="43" t="str">
        <f t="shared" si="66"/>
        <v>2</v>
      </c>
      <c r="AD107" s="46" t="str">
        <f t="shared" si="67"/>
        <v>10.50</v>
      </c>
      <c r="AE107" s="46">
        <f t="shared" si="68"/>
        <v>10.5</v>
      </c>
      <c r="AF107" s="43" t="str">
        <f t="shared" si="69"/>
        <v>2</v>
      </c>
      <c r="AG107" s="42">
        <v>12</v>
      </c>
      <c r="AH107" s="43" t="str">
        <f t="shared" si="70"/>
        <v>1</v>
      </c>
      <c r="AI107" s="47">
        <v>9</v>
      </c>
      <c r="AJ107" s="43" t="str">
        <f t="shared" si="71"/>
        <v>0</v>
      </c>
      <c r="AK107" s="48" t="str">
        <f t="shared" si="72"/>
        <v>9.72</v>
      </c>
      <c r="AL107" s="49">
        <f t="shared" si="73"/>
        <v>9.71875</v>
      </c>
      <c r="AM107" s="34">
        <f t="shared" si="74"/>
        <v>24</v>
      </c>
      <c r="AN107" s="50" t="str">
        <f t="shared" si="75"/>
        <v>9.08</v>
      </c>
      <c r="AO107" s="51">
        <f t="shared" si="76"/>
        <v>9.0749999999999993</v>
      </c>
      <c r="AP107" s="41">
        <f t="shared" si="77"/>
        <v>5</v>
      </c>
      <c r="AQ107" s="42">
        <v>8</v>
      </c>
      <c r="AR107" s="43" t="str">
        <f t="shared" si="78"/>
        <v>0</v>
      </c>
      <c r="AS107" s="44">
        <v>9.25</v>
      </c>
      <c r="AT107" s="43" t="str">
        <f t="shared" si="79"/>
        <v>0</v>
      </c>
      <c r="AU107" s="44">
        <v>9</v>
      </c>
      <c r="AV107" s="43" t="str">
        <f t="shared" si="80"/>
        <v>0</v>
      </c>
      <c r="AW107" s="44">
        <v>10.5</v>
      </c>
      <c r="AX107" s="43" t="str">
        <f t="shared" si="81"/>
        <v>5</v>
      </c>
      <c r="AY107" s="52" t="str">
        <f t="shared" si="82"/>
        <v>12.92</v>
      </c>
      <c r="AZ107" s="51">
        <f t="shared" si="83"/>
        <v>12.916666666666666</v>
      </c>
      <c r="BA107" s="41" t="str">
        <f t="shared" si="84"/>
        <v>6</v>
      </c>
      <c r="BB107" s="42">
        <v>12.5</v>
      </c>
      <c r="BC107" s="43" t="str">
        <f t="shared" si="85"/>
        <v>3</v>
      </c>
      <c r="BD107" s="47">
        <v>13.75</v>
      </c>
      <c r="BE107" s="43" t="str">
        <f t="shared" si="86"/>
        <v>3</v>
      </c>
      <c r="BF107" s="52" t="str">
        <f t="shared" si="87"/>
        <v>10.00</v>
      </c>
      <c r="BG107" s="51">
        <f t="shared" si="88"/>
        <v>10</v>
      </c>
      <c r="BH107" s="41" t="str">
        <f t="shared" si="89"/>
        <v>2</v>
      </c>
      <c r="BI107" s="42">
        <v>10</v>
      </c>
      <c r="BJ107" s="43" t="str">
        <f t="shared" si="90"/>
        <v>2</v>
      </c>
      <c r="BK107" s="52" t="str">
        <f t="shared" si="91"/>
        <v>11.25</v>
      </c>
      <c r="BL107" s="53">
        <f t="shared" si="92"/>
        <v>11.25</v>
      </c>
      <c r="BM107" s="43" t="str">
        <f t="shared" si="93"/>
        <v>2</v>
      </c>
      <c r="BN107" s="42">
        <v>10</v>
      </c>
      <c r="BO107" s="43" t="str">
        <f t="shared" si="94"/>
        <v>1</v>
      </c>
      <c r="BP107" s="47">
        <v>12.5</v>
      </c>
      <c r="BQ107" s="43" t="str">
        <f t="shared" si="95"/>
        <v>1</v>
      </c>
      <c r="BR107" s="54" t="str">
        <f t="shared" si="96"/>
        <v>10.13</v>
      </c>
      <c r="BS107" s="55">
        <f t="shared" si="97"/>
        <v>10.125</v>
      </c>
      <c r="BT107" s="34">
        <f t="shared" si="98"/>
        <v>30</v>
      </c>
      <c r="BU107" s="56" t="str">
        <f t="shared" si="99"/>
        <v>9.92</v>
      </c>
      <c r="BV107" s="57">
        <f t="shared" si="100"/>
        <v>9.921875</v>
      </c>
      <c r="BW107" s="58" t="s">
        <v>694</v>
      </c>
      <c r="BX107" s="69"/>
    </row>
    <row r="108" spans="1:76" ht="15.75">
      <c r="A108" s="34">
        <v>101</v>
      </c>
      <c r="B108" s="36" t="s">
        <v>485</v>
      </c>
      <c r="C108" s="36" t="s">
        <v>486</v>
      </c>
      <c r="D108" s="37" t="s">
        <v>487</v>
      </c>
      <c r="E108" s="38" t="s">
        <v>488</v>
      </c>
      <c r="F108" s="34" t="s">
        <v>108</v>
      </c>
      <c r="G108" s="39" t="str">
        <f t="shared" si="51"/>
        <v>11.23</v>
      </c>
      <c r="H108" s="40">
        <f t="shared" si="52"/>
        <v>11.225</v>
      </c>
      <c r="I108" s="41" t="str">
        <f t="shared" si="53"/>
        <v>20</v>
      </c>
      <c r="J108" s="42">
        <v>7.75</v>
      </c>
      <c r="K108" s="43" t="str">
        <f t="shared" si="54"/>
        <v>0</v>
      </c>
      <c r="L108" s="44">
        <v>11.5</v>
      </c>
      <c r="M108" s="43" t="str">
        <f t="shared" si="55"/>
        <v>5</v>
      </c>
      <c r="N108" s="44">
        <v>13.25</v>
      </c>
      <c r="O108" s="43" t="str">
        <f t="shared" si="56"/>
        <v>5</v>
      </c>
      <c r="P108" s="44">
        <v>14</v>
      </c>
      <c r="Q108" s="43" t="str">
        <f t="shared" si="57"/>
        <v>5</v>
      </c>
      <c r="R108" s="45" t="str">
        <f t="shared" si="58"/>
        <v>10.08</v>
      </c>
      <c r="S108" s="40">
        <f t="shared" si="59"/>
        <v>10.083333333333334</v>
      </c>
      <c r="T108" s="43" t="str">
        <f t="shared" si="60"/>
        <v>6</v>
      </c>
      <c r="U108" s="42">
        <v>10</v>
      </c>
      <c r="V108" s="43" t="str">
        <f t="shared" si="61"/>
        <v>3</v>
      </c>
      <c r="W108" s="44">
        <v>10.25</v>
      </c>
      <c r="X108" s="43" t="str">
        <f t="shared" si="62"/>
        <v>3</v>
      </c>
      <c r="Y108" s="45" t="str">
        <f t="shared" si="63"/>
        <v>10.00</v>
      </c>
      <c r="Z108" s="40">
        <f t="shared" si="64"/>
        <v>10</v>
      </c>
      <c r="AA108" s="41" t="str">
        <f t="shared" si="65"/>
        <v>2</v>
      </c>
      <c r="AB108" s="42">
        <v>10</v>
      </c>
      <c r="AC108" s="43" t="str">
        <f t="shared" si="66"/>
        <v>2</v>
      </c>
      <c r="AD108" s="46" t="str">
        <f t="shared" si="67"/>
        <v>11.00</v>
      </c>
      <c r="AE108" s="46">
        <f t="shared" si="68"/>
        <v>11</v>
      </c>
      <c r="AF108" s="43" t="str">
        <f t="shared" si="69"/>
        <v>2</v>
      </c>
      <c r="AG108" s="42">
        <v>10</v>
      </c>
      <c r="AH108" s="43" t="str">
        <f t="shared" si="70"/>
        <v>1</v>
      </c>
      <c r="AI108" s="47">
        <v>12</v>
      </c>
      <c r="AJ108" s="43" t="str">
        <f t="shared" si="71"/>
        <v>1</v>
      </c>
      <c r="AK108" s="48" t="str">
        <f t="shared" si="72"/>
        <v>10.91</v>
      </c>
      <c r="AL108" s="49">
        <f t="shared" si="73"/>
        <v>10.90625</v>
      </c>
      <c r="AM108" s="34">
        <f t="shared" si="74"/>
        <v>30</v>
      </c>
      <c r="AN108" s="50" t="str">
        <f t="shared" si="75"/>
        <v>8.33</v>
      </c>
      <c r="AO108" s="51">
        <f t="shared" si="76"/>
        <v>8.3249999999999993</v>
      </c>
      <c r="AP108" s="41">
        <f t="shared" si="77"/>
        <v>5</v>
      </c>
      <c r="AQ108" s="42">
        <v>8.75</v>
      </c>
      <c r="AR108" s="43" t="str">
        <f t="shared" si="78"/>
        <v>0</v>
      </c>
      <c r="AS108" s="44">
        <v>4</v>
      </c>
      <c r="AT108" s="43" t="str">
        <f t="shared" si="79"/>
        <v>0</v>
      </c>
      <c r="AU108" s="44">
        <v>13</v>
      </c>
      <c r="AV108" s="43" t="str">
        <f t="shared" si="80"/>
        <v>5</v>
      </c>
      <c r="AW108" s="44">
        <v>9.5</v>
      </c>
      <c r="AX108" s="43" t="str">
        <f t="shared" si="81"/>
        <v>0</v>
      </c>
      <c r="AY108" s="52" t="str">
        <f t="shared" si="82"/>
        <v>15.83</v>
      </c>
      <c r="AZ108" s="51">
        <f t="shared" si="83"/>
        <v>15.833333333333334</v>
      </c>
      <c r="BA108" s="41" t="str">
        <f t="shared" si="84"/>
        <v>6</v>
      </c>
      <c r="BB108" s="42">
        <v>16</v>
      </c>
      <c r="BC108" s="43" t="str">
        <f t="shared" si="85"/>
        <v>3</v>
      </c>
      <c r="BD108" s="47">
        <v>15.5</v>
      </c>
      <c r="BE108" s="43" t="str">
        <f t="shared" si="86"/>
        <v>3</v>
      </c>
      <c r="BF108" s="52" t="str">
        <f t="shared" si="87"/>
        <v>10.00</v>
      </c>
      <c r="BG108" s="51">
        <f t="shared" si="88"/>
        <v>10</v>
      </c>
      <c r="BH108" s="41" t="str">
        <f t="shared" si="89"/>
        <v>2</v>
      </c>
      <c r="BI108" s="42">
        <v>10</v>
      </c>
      <c r="BJ108" s="43" t="str">
        <f t="shared" si="90"/>
        <v>2</v>
      </c>
      <c r="BK108" s="52" t="str">
        <f t="shared" si="91"/>
        <v>9.25</v>
      </c>
      <c r="BL108" s="53">
        <f t="shared" si="92"/>
        <v>9.25</v>
      </c>
      <c r="BM108" s="43">
        <f t="shared" si="93"/>
        <v>1</v>
      </c>
      <c r="BN108" s="42">
        <v>7</v>
      </c>
      <c r="BO108" s="43" t="str">
        <f t="shared" si="94"/>
        <v>0</v>
      </c>
      <c r="BP108" s="47">
        <v>11.5</v>
      </c>
      <c r="BQ108" s="43" t="str">
        <f t="shared" si="95"/>
        <v>1</v>
      </c>
      <c r="BR108" s="54" t="str">
        <f t="shared" si="96"/>
        <v>9.95</v>
      </c>
      <c r="BS108" s="55">
        <f t="shared" si="97"/>
        <v>9.953125</v>
      </c>
      <c r="BT108" s="34">
        <f t="shared" si="98"/>
        <v>14</v>
      </c>
      <c r="BU108" s="56" t="str">
        <f t="shared" si="99"/>
        <v>10.43</v>
      </c>
      <c r="BV108" s="57">
        <f t="shared" si="100"/>
        <v>10.4296875</v>
      </c>
      <c r="BW108" s="58" t="str">
        <f t="shared" si="101"/>
        <v>Admis(e)</v>
      </c>
      <c r="BX108" s="73">
        <v>2</v>
      </c>
    </row>
    <row r="109" spans="1:76" ht="15.75">
      <c r="A109" s="34">
        <v>102</v>
      </c>
      <c r="B109" s="36" t="s">
        <v>489</v>
      </c>
      <c r="C109" s="36" t="s">
        <v>490</v>
      </c>
      <c r="D109" s="37" t="s">
        <v>491</v>
      </c>
      <c r="E109" s="38" t="s">
        <v>492</v>
      </c>
      <c r="F109" s="34" t="s">
        <v>79</v>
      </c>
      <c r="G109" s="39" t="str">
        <f t="shared" si="51"/>
        <v>9.13</v>
      </c>
      <c r="H109" s="40">
        <f t="shared" si="52"/>
        <v>9.125</v>
      </c>
      <c r="I109" s="41">
        <f t="shared" si="53"/>
        <v>10</v>
      </c>
      <c r="J109" s="42">
        <v>7.5</v>
      </c>
      <c r="K109" s="43" t="str">
        <f t="shared" si="54"/>
        <v>0</v>
      </c>
      <c r="L109" s="44">
        <v>9.25</v>
      </c>
      <c r="M109" s="43" t="str">
        <f t="shared" si="55"/>
        <v>0</v>
      </c>
      <c r="N109" s="61">
        <v>10</v>
      </c>
      <c r="O109" s="43" t="str">
        <f t="shared" si="56"/>
        <v>5</v>
      </c>
      <c r="P109" s="61">
        <v>10.5</v>
      </c>
      <c r="Q109" s="43" t="str">
        <f t="shared" si="57"/>
        <v>5</v>
      </c>
      <c r="R109" s="45" t="str">
        <f t="shared" si="58"/>
        <v>10.50</v>
      </c>
      <c r="S109" s="40">
        <f t="shared" si="59"/>
        <v>10.5</v>
      </c>
      <c r="T109" s="43" t="str">
        <f t="shared" si="60"/>
        <v>6</v>
      </c>
      <c r="U109" s="60">
        <v>10.5</v>
      </c>
      <c r="V109" s="43" t="str">
        <f t="shared" si="61"/>
        <v>3</v>
      </c>
      <c r="W109" s="62">
        <v>10.5</v>
      </c>
      <c r="X109" s="43" t="str">
        <f t="shared" si="62"/>
        <v>3</v>
      </c>
      <c r="Y109" s="45" t="str">
        <f t="shared" si="63"/>
        <v>6.00</v>
      </c>
      <c r="Z109" s="40">
        <f t="shared" si="64"/>
        <v>6</v>
      </c>
      <c r="AA109" s="41">
        <f t="shared" si="65"/>
        <v>0</v>
      </c>
      <c r="AB109" s="72">
        <v>6</v>
      </c>
      <c r="AC109" s="43" t="str">
        <f t="shared" si="66"/>
        <v>0</v>
      </c>
      <c r="AD109" s="46" t="str">
        <f t="shared" si="67"/>
        <v>13.25</v>
      </c>
      <c r="AE109" s="46">
        <f t="shared" si="68"/>
        <v>13.25</v>
      </c>
      <c r="AF109" s="43" t="str">
        <f t="shared" si="69"/>
        <v>2</v>
      </c>
      <c r="AG109" s="60">
        <v>11.5</v>
      </c>
      <c r="AH109" s="43" t="str">
        <f t="shared" si="70"/>
        <v>1</v>
      </c>
      <c r="AI109" s="63">
        <v>15</v>
      </c>
      <c r="AJ109" s="43" t="str">
        <f t="shared" si="71"/>
        <v>1</v>
      </c>
      <c r="AK109" s="48" t="str">
        <f t="shared" si="72"/>
        <v>9.70</v>
      </c>
      <c r="AL109" s="49">
        <f t="shared" si="73"/>
        <v>9.703125</v>
      </c>
      <c r="AM109" s="34">
        <f t="shared" si="74"/>
        <v>18</v>
      </c>
      <c r="AN109" s="50" t="str">
        <f t="shared" si="75"/>
        <v>8.60</v>
      </c>
      <c r="AO109" s="51">
        <f t="shared" si="76"/>
        <v>8.6</v>
      </c>
      <c r="AP109" s="41">
        <f t="shared" si="77"/>
        <v>5</v>
      </c>
      <c r="AQ109" s="60">
        <v>9.25</v>
      </c>
      <c r="AR109" s="43" t="str">
        <f t="shared" si="78"/>
        <v>0</v>
      </c>
      <c r="AS109" s="61">
        <v>7.25</v>
      </c>
      <c r="AT109" s="43" t="str">
        <f t="shared" si="79"/>
        <v>0</v>
      </c>
      <c r="AU109" s="61">
        <v>10.75</v>
      </c>
      <c r="AV109" s="43" t="str">
        <f t="shared" si="80"/>
        <v>5</v>
      </c>
      <c r="AW109" s="64">
        <v>7.5</v>
      </c>
      <c r="AX109" s="43" t="str">
        <f t="shared" si="81"/>
        <v>0</v>
      </c>
      <c r="AY109" s="52" t="str">
        <f t="shared" si="82"/>
        <v>14.67</v>
      </c>
      <c r="AZ109" s="51">
        <f t="shared" si="83"/>
        <v>14.666666666666666</v>
      </c>
      <c r="BA109" s="41" t="str">
        <f t="shared" si="84"/>
        <v>6</v>
      </c>
      <c r="BB109" s="60">
        <v>14</v>
      </c>
      <c r="BC109" s="43" t="str">
        <f t="shared" si="85"/>
        <v>3</v>
      </c>
      <c r="BD109" s="63">
        <v>16</v>
      </c>
      <c r="BE109" s="43" t="str">
        <f t="shared" si="86"/>
        <v>3</v>
      </c>
      <c r="BF109" s="52" t="str">
        <f t="shared" si="87"/>
        <v>12.00</v>
      </c>
      <c r="BG109" s="51">
        <f t="shared" si="88"/>
        <v>12</v>
      </c>
      <c r="BH109" s="41" t="str">
        <f t="shared" si="89"/>
        <v>2</v>
      </c>
      <c r="BI109" s="60">
        <v>12</v>
      </c>
      <c r="BJ109" s="43" t="str">
        <f t="shared" si="90"/>
        <v>2</v>
      </c>
      <c r="BK109" s="52" t="str">
        <f t="shared" si="91"/>
        <v>9.50</v>
      </c>
      <c r="BL109" s="53">
        <f t="shared" si="92"/>
        <v>9.5</v>
      </c>
      <c r="BM109" s="43">
        <f t="shared" si="93"/>
        <v>1</v>
      </c>
      <c r="BN109" s="60">
        <v>8.5</v>
      </c>
      <c r="BO109" s="43" t="str">
        <f t="shared" si="94"/>
        <v>0</v>
      </c>
      <c r="BP109" s="63">
        <v>10.5</v>
      </c>
      <c r="BQ109" s="43" t="str">
        <f t="shared" si="95"/>
        <v>1</v>
      </c>
      <c r="BR109" s="54" t="str">
        <f t="shared" si="96"/>
        <v>10.06</v>
      </c>
      <c r="BS109" s="55">
        <f t="shared" si="97"/>
        <v>10.0625</v>
      </c>
      <c r="BT109" s="34">
        <f t="shared" si="98"/>
        <v>30</v>
      </c>
      <c r="BU109" s="56" t="str">
        <f t="shared" si="99"/>
        <v>9.88</v>
      </c>
      <c r="BV109" s="57">
        <f t="shared" si="100"/>
        <v>9.8828125</v>
      </c>
      <c r="BW109" s="58" t="s">
        <v>95</v>
      </c>
      <c r="BX109" s="73"/>
    </row>
    <row r="110" spans="1:76" ht="15.75">
      <c r="A110" s="34">
        <v>103</v>
      </c>
      <c r="B110" s="36" t="s">
        <v>493</v>
      </c>
      <c r="C110" s="36" t="s">
        <v>494</v>
      </c>
      <c r="D110" s="37" t="s">
        <v>141</v>
      </c>
      <c r="E110" s="38" t="s">
        <v>495</v>
      </c>
      <c r="F110" s="34" t="s">
        <v>108</v>
      </c>
      <c r="G110" s="39" t="str">
        <f t="shared" si="51"/>
        <v>12.33</v>
      </c>
      <c r="H110" s="40">
        <f t="shared" si="52"/>
        <v>12.324999999999999</v>
      </c>
      <c r="I110" s="41" t="str">
        <f t="shared" si="53"/>
        <v>20</v>
      </c>
      <c r="J110" s="42">
        <v>12.25</v>
      </c>
      <c r="K110" s="43" t="str">
        <f t="shared" si="54"/>
        <v>5</v>
      </c>
      <c r="L110" s="44">
        <v>10.5</v>
      </c>
      <c r="M110" s="43" t="str">
        <f t="shared" si="55"/>
        <v>5</v>
      </c>
      <c r="N110" s="44">
        <v>13.5</v>
      </c>
      <c r="O110" s="43" t="str">
        <f t="shared" si="56"/>
        <v>5</v>
      </c>
      <c r="P110" s="44">
        <v>14</v>
      </c>
      <c r="Q110" s="43" t="str">
        <f t="shared" si="57"/>
        <v>5</v>
      </c>
      <c r="R110" s="45" t="str">
        <f t="shared" si="58"/>
        <v>9.92</v>
      </c>
      <c r="S110" s="40">
        <f t="shared" si="59"/>
        <v>9.9166666666666661</v>
      </c>
      <c r="T110" s="43">
        <f t="shared" si="60"/>
        <v>3</v>
      </c>
      <c r="U110" s="42">
        <v>10.5</v>
      </c>
      <c r="V110" s="43" t="str">
        <f t="shared" si="61"/>
        <v>3</v>
      </c>
      <c r="W110" s="44">
        <v>8.75</v>
      </c>
      <c r="X110" s="43" t="str">
        <f t="shared" si="62"/>
        <v>0</v>
      </c>
      <c r="Y110" s="45" t="str">
        <f t="shared" si="63"/>
        <v>12.00</v>
      </c>
      <c r="Z110" s="40">
        <f t="shared" si="64"/>
        <v>12</v>
      </c>
      <c r="AA110" s="41" t="str">
        <f t="shared" si="65"/>
        <v>2</v>
      </c>
      <c r="AB110" s="42">
        <v>12</v>
      </c>
      <c r="AC110" s="43" t="str">
        <f t="shared" si="66"/>
        <v>2</v>
      </c>
      <c r="AD110" s="46" t="str">
        <f t="shared" si="67"/>
        <v>12.25</v>
      </c>
      <c r="AE110" s="46">
        <f t="shared" si="68"/>
        <v>12.25</v>
      </c>
      <c r="AF110" s="43" t="str">
        <f t="shared" si="69"/>
        <v>2</v>
      </c>
      <c r="AG110" s="42">
        <v>12</v>
      </c>
      <c r="AH110" s="43" t="str">
        <f t="shared" si="70"/>
        <v>1</v>
      </c>
      <c r="AI110" s="47">
        <v>12.5</v>
      </c>
      <c r="AJ110" s="43" t="str">
        <f t="shared" si="71"/>
        <v>1</v>
      </c>
      <c r="AK110" s="48" t="str">
        <f t="shared" si="72"/>
        <v>11.84</v>
      </c>
      <c r="AL110" s="49">
        <f t="shared" si="73"/>
        <v>11.84375</v>
      </c>
      <c r="AM110" s="34">
        <f t="shared" si="74"/>
        <v>30</v>
      </c>
      <c r="AN110" s="50" t="str">
        <f t="shared" si="75"/>
        <v>7.80</v>
      </c>
      <c r="AO110" s="51">
        <f t="shared" si="76"/>
        <v>7.8</v>
      </c>
      <c r="AP110" s="41">
        <f t="shared" si="77"/>
        <v>0</v>
      </c>
      <c r="AQ110" s="42">
        <v>7.5</v>
      </c>
      <c r="AR110" s="43" t="str">
        <f t="shared" si="78"/>
        <v>0</v>
      </c>
      <c r="AS110" s="44">
        <v>7.5</v>
      </c>
      <c r="AT110" s="43" t="str">
        <f t="shared" si="79"/>
        <v>0</v>
      </c>
      <c r="AU110" s="44">
        <v>9.5</v>
      </c>
      <c r="AV110" s="43" t="str">
        <f t="shared" si="80"/>
        <v>0</v>
      </c>
      <c r="AW110" s="44">
        <v>7</v>
      </c>
      <c r="AX110" s="43" t="str">
        <f t="shared" si="81"/>
        <v>0</v>
      </c>
      <c r="AY110" s="52" t="str">
        <f t="shared" si="82"/>
        <v>14.33</v>
      </c>
      <c r="AZ110" s="51">
        <f t="shared" si="83"/>
        <v>14.333333333333334</v>
      </c>
      <c r="BA110" s="41" t="str">
        <f t="shared" si="84"/>
        <v>6</v>
      </c>
      <c r="BB110" s="42">
        <v>14</v>
      </c>
      <c r="BC110" s="43" t="str">
        <f t="shared" si="85"/>
        <v>3</v>
      </c>
      <c r="BD110" s="47">
        <v>15</v>
      </c>
      <c r="BE110" s="43" t="str">
        <f t="shared" si="86"/>
        <v>3</v>
      </c>
      <c r="BF110" s="52" t="str">
        <f t="shared" si="87"/>
        <v>10.00</v>
      </c>
      <c r="BG110" s="51">
        <f t="shared" si="88"/>
        <v>10</v>
      </c>
      <c r="BH110" s="41" t="str">
        <f t="shared" si="89"/>
        <v>2</v>
      </c>
      <c r="BI110" s="42">
        <v>10</v>
      </c>
      <c r="BJ110" s="43" t="str">
        <f t="shared" si="90"/>
        <v>2</v>
      </c>
      <c r="BK110" s="52" t="str">
        <f t="shared" si="91"/>
        <v>8.50</v>
      </c>
      <c r="BL110" s="53">
        <f t="shared" si="92"/>
        <v>8.5</v>
      </c>
      <c r="BM110" s="43">
        <f t="shared" si="93"/>
        <v>1</v>
      </c>
      <c r="BN110" s="42">
        <v>4.5</v>
      </c>
      <c r="BO110" s="43" t="str">
        <f t="shared" si="94"/>
        <v>0</v>
      </c>
      <c r="BP110" s="47">
        <v>12.5</v>
      </c>
      <c r="BQ110" s="43" t="str">
        <f t="shared" si="95"/>
        <v>1</v>
      </c>
      <c r="BR110" s="54" t="str">
        <f t="shared" si="96"/>
        <v>9.25</v>
      </c>
      <c r="BS110" s="55">
        <f t="shared" si="97"/>
        <v>9.25</v>
      </c>
      <c r="BT110" s="34">
        <f t="shared" si="98"/>
        <v>9</v>
      </c>
      <c r="BU110" s="56" t="str">
        <f t="shared" si="99"/>
        <v>10.55</v>
      </c>
      <c r="BV110" s="57">
        <f t="shared" si="100"/>
        <v>10.546875</v>
      </c>
      <c r="BW110" s="58" t="str">
        <f t="shared" si="101"/>
        <v>Admis(e)</v>
      </c>
      <c r="BX110" s="66">
        <v>1</v>
      </c>
    </row>
    <row r="111" spans="1:76" ht="15.75">
      <c r="A111" s="34">
        <v>104</v>
      </c>
      <c r="B111" s="36" t="s">
        <v>496</v>
      </c>
      <c r="C111" s="36" t="s">
        <v>497</v>
      </c>
      <c r="D111" s="37" t="s">
        <v>436</v>
      </c>
      <c r="E111" s="38" t="s">
        <v>498</v>
      </c>
      <c r="F111" s="34" t="s">
        <v>79</v>
      </c>
      <c r="G111" s="39" t="str">
        <f t="shared" si="51"/>
        <v>10.90</v>
      </c>
      <c r="H111" s="40">
        <f t="shared" si="52"/>
        <v>10.9</v>
      </c>
      <c r="I111" s="41" t="str">
        <f t="shared" si="53"/>
        <v>20</v>
      </c>
      <c r="J111" s="42">
        <v>8.75</v>
      </c>
      <c r="K111" s="43" t="str">
        <f t="shared" si="54"/>
        <v>0</v>
      </c>
      <c r="L111" s="44">
        <v>9.75</v>
      </c>
      <c r="M111" s="43" t="str">
        <f t="shared" si="55"/>
        <v>0</v>
      </c>
      <c r="N111" s="44">
        <v>12.5</v>
      </c>
      <c r="O111" s="43" t="str">
        <f t="shared" si="56"/>
        <v>5</v>
      </c>
      <c r="P111" s="44">
        <v>14.25</v>
      </c>
      <c r="Q111" s="43" t="str">
        <f t="shared" si="57"/>
        <v>5</v>
      </c>
      <c r="R111" s="45" t="str">
        <f t="shared" si="58"/>
        <v>13.17</v>
      </c>
      <c r="S111" s="40">
        <f t="shared" si="59"/>
        <v>13.166666666666666</v>
      </c>
      <c r="T111" s="43" t="str">
        <f t="shared" si="60"/>
        <v>6</v>
      </c>
      <c r="U111" s="42">
        <v>12.875</v>
      </c>
      <c r="V111" s="43" t="str">
        <f t="shared" si="61"/>
        <v>3</v>
      </c>
      <c r="W111" s="44">
        <v>13.75</v>
      </c>
      <c r="X111" s="43" t="str">
        <f t="shared" si="62"/>
        <v>3</v>
      </c>
      <c r="Y111" s="45" t="str">
        <f t="shared" si="63"/>
        <v>2.00</v>
      </c>
      <c r="Z111" s="40">
        <f t="shared" si="64"/>
        <v>2</v>
      </c>
      <c r="AA111" s="41">
        <f t="shared" si="65"/>
        <v>0</v>
      </c>
      <c r="AB111" s="42">
        <v>2</v>
      </c>
      <c r="AC111" s="43" t="str">
        <f t="shared" si="66"/>
        <v>0</v>
      </c>
      <c r="AD111" s="46" t="str">
        <f t="shared" si="67"/>
        <v>11.50</v>
      </c>
      <c r="AE111" s="46">
        <f t="shared" si="68"/>
        <v>11.5</v>
      </c>
      <c r="AF111" s="43" t="str">
        <f t="shared" si="69"/>
        <v>2</v>
      </c>
      <c r="AG111" s="42">
        <v>11</v>
      </c>
      <c r="AH111" s="43" t="str">
        <f t="shared" si="70"/>
        <v>1</v>
      </c>
      <c r="AI111" s="47">
        <v>12</v>
      </c>
      <c r="AJ111" s="43" t="str">
        <f t="shared" si="71"/>
        <v>1</v>
      </c>
      <c r="AK111" s="48" t="str">
        <f t="shared" si="72"/>
        <v>10.84</v>
      </c>
      <c r="AL111" s="49">
        <f t="shared" si="73"/>
        <v>10.84375</v>
      </c>
      <c r="AM111" s="34">
        <f t="shared" si="74"/>
        <v>30</v>
      </c>
      <c r="AN111" s="50" t="str">
        <f t="shared" si="75"/>
        <v>10.83</v>
      </c>
      <c r="AO111" s="51">
        <f t="shared" si="76"/>
        <v>10.824999999999999</v>
      </c>
      <c r="AP111" s="41" t="str">
        <f t="shared" si="77"/>
        <v>20</v>
      </c>
      <c r="AQ111" s="42">
        <v>9</v>
      </c>
      <c r="AR111" s="43" t="str">
        <f t="shared" si="78"/>
        <v>0</v>
      </c>
      <c r="AS111" s="44">
        <v>10.75</v>
      </c>
      <c r="AT111" s="43" t="str">
        <f t="shared" si="79"/>
        <v>5</v>
      </c>
      <c r="AU111" s="44">
        <v>10.75</v>
      </c>
      <c r="AV111" s="43" t="str">
        <f t="shared" si="80"/>
        <v>5</v>
      </c>
      <c r="AW111" s="44">
        <v>13.75</v>
      </c>
      <c r="AX111" s="43" t="str">
        <f t="shared" si="81"/>
        <v>5</v>
      </c>
      <c r="AY111" s="52" t="str">
        <f t="shared" si="82"/>
        <v>16.00</v>
      </c>
      <c r="AZ111" s="51">
        <f t="shared" si="83"/>
        <v>16</v>
      </c>
      <c r="BA111" s="41" t="str">
        <f t="shared" si="84"/>
        <v>6</v>
      </c>
      <c r="BB111" s="42">
        <v>16</v>
      </c>
      <c r="BC111" s="43" t="str">
        <f t="shared" si="85"/>
        <v>3</v>
      </c>
      <c r="BD111" s="47">
        <v>16</v>
      </c>
      <c r="BE111" s="43" t="str">
        <f t="shared" si="86"/>
        <v>3</v>
      </c>
      <c r="BF111" s="52" t="str">
        <f t="shared" si="87"/>
        <v>10.00</v>
      </c>
      <c r="BG111" s="51">
        <f t="shared" si="88"/>
        <v>10</v>
      </c>
      <c r="BH111" s="41" t="str">
        <f t="shared" si="89"/>
        <v>2</v>
      </c>
      <c r="BI111" s="42">
        <v>10</v>
      </c>
      <c r="BJ111" s="43" t="str">
        <f t="shared" si="90"/>
        <v>2</v>
      </c>
      <c r="BK111" s="52" t="str">
        <f t="shared" si="91"/>
        <v>11.00</v>
      </c>
      <c r="BL111" s="53">
        <f t="shared" si="92"/>
        <v>11</v>
      </c>
      <c r="BM111" s="43" t="str">
        <f t="shared" si="93"/>
        <v>2</v>
      </c>
      <c r="BN111" s="42">
        <v>12</v>
      </c>
      <c r="BO111" s="43" t="str">
        <f t="shared" si="94"/>
        <v>1</v>
      </c>
      <c r="BP111" s="47">
        <v>10</v>
      </c>
      <c r="BQ111" s="43" t="str">
        <f t="shared" si="95"/>
        <v>1</v>
      </c>
      <c r="BR111" s="54" t="str">
        <f t="shared" si="96"/>
        <v>11.77</v>
      </c>
      <c r="BS111" s="55">
        <f t="shared" si="97"/>
        <v>11.765625</v>
      </c>
      <c r="BT111" s="34">
        <f t="shared" si="98"/>
        <v>30</v>
      </c>
      <c r="BU111" s="56" t="str">
        <f t="shared" si="99"/>
        <v>11.30</v>
      </c>
      <c r="BV111" s="57">
        <f t="shared" si="100"/>
        <v>11.3046875</v>
      </c>
      <c r="BW111" s="58" t="str">
        <f t="shared" si="101"/>
        <v>Admis(e)</v>
      </c>
      <c r="BX111" s="66">
        <v>1</v>
      </c>
    </row>
    <row r="112" spans="1:76" ht="15.75">
      <c r="A112" s="34">
        <v>105</v>
      </c>
      <c r="B112" s="36" t="s">
        <v>499</v>
      </c>
      <c r="C112" s="36" t="s">
        <v>497</v>
      </c>
      <c r="D112" s="37" t="s">
        <v>500</v>
      </c>
      <c r="E112" s="38" t="s">
        <v>501</v>
      </c>
      <c r="F112" s="34" t="s">
        <v>79</v>
      </c>
      <c r="G112" s="39" t="str">
        <f t="shared" si="51"/>
        <v>12.33</v>
      </c>
      <c r="H112" s="40">
        <f t="shared" si="52"/>
        <v>12.324999999999999</v>
      </c>
      <c r="I112" s="41" t="str">
        <f t="shared" si="53"/>
        <v>20</v>
      </c>
      <c r="J112" s="42">
        <v>11.75</v>
      </c>
      <c r="K112" s="43" t="str">
        <f t="shared" si="54"/>
        <v>5</v>
      </c>
      <c r="L112" s="44">
        <v>10.5</v>
      </c>
      <c r="M112" s="43" t="str">
        <f t="shared" si="55"/>
        <v>5</v>
      </c>
      <c r="N112" s="44">
        <v>14.75</v>
      </c>
      <c r="O112" s="43" t="str">
        <f t="shared" si="56"/>
        <v>5</v>
      </c>
      <c r="P112" s="44">
        <v>13.5</v>
      </c>
      <c r="Q112" s="43" t="str">
        <f t="shared" si="57"/>
        <v>5</v>
      </c>
      <c r="R112" s="45" t="str">
        <f t="shared" si="58"/>
        <v>13.75</v>
      </c>
      <c r="S112" s="40">
        <f t="shared" si="59"/>
        <v>13.75</v>
      </c>
      <c r="T112" s="43" t="str">
        <f t="shared" si="60"/>
        <v>6</v>
      </c>
      <c r="U112" s="42">
        <v>14.5</v>
      </c>
      <c r="V112" s="43" t="str">
        <f t="shared" si="61"/>
        <v>3</v>
      </c>
      <c r="W112" s="44">
        <v>12.25</v>
      </c>
      <c r="X112" s="43" t="str">
        <f t="shared" si="62"/>
        <v>3</v>
      </c>
      <c r="Y112" s="45" t="str">
        <f t="shared" si="63"/>
        <v>10.00</v>
      </c>
      <c r="Z112" s="40">
        <f t="shared" si="64"/>
        <v>10</v>
      </c>
      <c r="AA112" s="41" t="str">
        <f t="shared" si="65"/>
        <v>2</v>
      </c>
      <c r="AB112" s="42">
        <v>10</v>
      </c>
      <c r="AC112" s="43" t="str">
        <f t="shared" si="66"/>
        <v>2</v>
      </c>
      <c r="AD112" s="46" t="str">
        <f t="shared" si="67"/>
        <v>12.00</v>
      </c>
      <c r="AE112" s="46">
        <f t="shared" si="68"/>
        <v>12</v>
      </c>
      <c r="AF112" s="43" t="str">
        <f t="shared" si="69"/>
        <v>2</v>
      </c>
      <c r="AG112" s="42">
        <v>12.5</v>
      </c>
      <c r="AH112" s="43" t="str">
        <f t="shared" si="70"/>
        <v>1</v>
      </c>
      <c r="AI112" s="47">
        <v>11.5</v>
      </c>
      <c r="AJ112" s="43" t="str">
        <f t="shared" si="71"/>
        <v>1</v>
      </c>
      <c r="AK112" s="48" t="str">
        <f t="shared" si="72"/>
        <v>12.41</v>
      </c>
      <c r="AL112" s="49">
        <f t="shared" si="73"/>
        <v>12.40625</v>
      </c>
      <c r="AM112" s="34">
        <f t="shared" si="74"/>
        <v>30</v>
      </c>
      <c r="AN112" s="50" t="str">
        <f t="shared" si="75"/>
        <v>10.95</v>
      </c>
      <c r="AO112" s="51">
        <f t="shared" si="76"/>
        <v>10.95</v>
      </c>
      <c r="AP112" s="41" t="str">
        <f t="shared" si="77"/>
        <v>20</v>
      </c>
      <c r="AQ112" s="42">
        <v>10</v>
      </c>
      <c r="AR112" s="43" t="str">
        <f t="shared" si="78"/>
        <v>5</v>
      </c>
      <c r="AS112" s="44">
        <v>12</v>
      </c>
      <c r="AT112" s="43" t="str">
        <f t="shared" si="79"/>
        <v>5</v>
      </c>
      <c r="AU112" s="44">
        <v>13.25</v>
      </c>
      <c r="AV112" s="43" t="str">
        <f t="shared" si="80"/>
        <v>5</v>
      </c>
      <c r="AW112" s="44">
        <v>8.5</v>
      </c>
      <c r="AX112" s="43" t="str">
        <f t="shared" si="81"/>
        <v>0</v>
      </c>
      <c r="AY112" s="52" t="str">
        <f t="shared" si="82"/>
        <v>16.00</v>
      </c>
      <c r="AZ112" s="51">
        <f t="shared" si="83"/>
        <v>16</v>
      </c>
      <c r="BA112" s="41" t="str">
        <f t="shared" si="84"/>
        <v>6</v>
      </c>
      <c r="BB112" s="42">
        <v>16</v>
      </c>
      <c r="BC112" s="43" t="str">
        <f t="shared" si="85"/>
        <v>3</v>
      </c>
      <c r="BD112" s="47">
        <v>16</v>
      </c>
      <c r="BE112" s="43" t="str">
        <f t="shared" si="86"/>
        <v>3</v>
      </c>
      <c r="BF112" s="52" t="str">
        <f t="shared" si="87"/>
        <v>10.00</v>
      </c>
      <c r="BG112" s="51">
        <f t="shared" si="88"/>
        <v>10</v>
      </c>
      <c r="BH112" s="41" t="str">
        <f t="shared" si="89"/>
        <v>2</v>
      </c>
      <c r="BI112" s="42">
        <v>10</v>
      </c>
      <c r="BJ112" s="43" t="str">
        <f t="shared" si="90"/>
        <v>2</v>
      </c>
      <c r="BK112" s="52" t="str">
        <f t="shared" si="91"/>
        <v>11.50</v>
      </c>
      <c r="BL112" s="53">
        <f t="shared" si="92"/>
        <v>11.5</v>
      </c>
      <c r="BM112" s="43" t="str">
        <f t="shared" si="93"/>
        <v>2</v>
      </c>
      <c r="BN112" s="42">
        <v>12</v>
      </c>
      <c r="BO112" s="43" t="str">
        <f t="shared" si="94"/>
        <v>1</v>
      </c>
      <c r="BP112" s="47">
        <v>11</v>
      </c>
      <c r="BQ112" s="43" t="str">
        <f t="shared" si="95"/>
        <v>1</v>
      </c>
      <c r="BR112" s="54" t="str">
        <f t="shared" si="96"/>
        <v>11.91</v>
      </c>
      <c r="BS112" s="55">
        <f t="shared" si="97"/>
        <v>11.90625</v>
      </c>
      <c r="BT112" s="34">
        <f t="shared" si="98"/>
        <v>30</v>
      </c>
      <c r="BU112" s="56" t="str">
        <f t="shared" si="99"/>
        <v>12.16</v>
      </c>
      <c r="BV112" s="57">
        <f t="shared" si="100"/>
        <v>12.15625</v>
      </c>
      <c r="BW112" s="58" t="str">
        <f t="shared" si="101"/>
        <v>Admis(e)</v>
      </c>
      <c r="BX112" s="66">
        <v>1</v>
      </c>
    </row>
    <row r="113" spans="1:76" ht="15.75">
      <c r="A113" s="34">
        <v>106</v>
      </c>
      <c r="B113" s="36" t="s">
        <v>502</v>
      </c>
      <c r="C113" s="36" t="s">
        <v>497</v>
      </c>
      <c r="D113" s="37" t="s">
        <v>132</v>
      </c>
      <c r="E113" s="38" t="s">
        <v>503</v>
      </c>
      <c r="F113" s="34" t="s">
        <v>79</v>
      </c>
      <c r="G113" s="39" t="str">
        <f t="shared" si="51"/>
        <v>9.83</v>
      </c>
      <c r="H113" s="40">
        <f t="shared" si="52"/>
        <v>9.8249999999999993</v>
      </c>
      <c r="I113" s="41">
        <f t="shared" si="53"/>
        <v>10</v>
      </c>
      <c r="J113" s="42">
        <v>9</v>
      </c>
      <c r="K113" s="43" t="str">
        <f t="shared" si="54"/>
        <v>0</v>
      </c>
      <c r="L113" s="44">
        <v>5.75</v>
      </c>
      <c r="M113" s="43" t="str">
        <f t="shared" si="55"/>
        <v>0</v>
      </c>
      <c r="N113" s="44">
        <v>14</v>
      </c>
      <c r="O113" s="43" t="str">
        <f t="shared" si="56"/>
        <v>5</v>
      </c>
      <c r="P113" s="44">
        <v>13</v>
      </c>
      <c r="Q113" s="43" t="str">
        <f t="shared" si="57"/>
        <v>5</v>
      </c>
      <c r="R113" s="45" t="str">
        <f t="shared" si="58"/>
        <v>8.33</v>
      </c>
      <c r="S113" s="40">
        <f t="shared" si="59"/>
        <v>8.3333333333333339</v>
      </c>
      <c r="T113" s="43">
        <f t="shared" si="60"/>
        <v>3</v>
      </c>
      <c r="U113" s="42">
        <v>7</v>
      </c>
      <c r="V113" s="43" t="str">
        <f t="shared" si="61"/>
        <v>0</v>
      </c>
      <c r="W113" s="44">
        <v>11</v>
      </c>
      <c r="X113" s="43" t="str">
        <f t="shared" si="62"/>
        <v>3</v>
      </c>
      <c r="Y113" s="45" t="str">
        <f t="shared" si="63"/>
        <v>8.50</v>
      </c>
      <c r="Z113" s="40">
        <f t="shared" si="64"/>
        <v>8.5</v>
      </c>
      <c r="AA113" s="41">
        <f t="shared" si="65"/>
        <v>0</v>
      </c>
      <c r="AB113" s="42">
        <v>8.5</v>
      </c>
      <c r="AC113" s="43" t="str">
        <f t="shared" si="66"/>
        <v>0</v>
      </c>
      <c r="AD113" s="46" t="str">
        <f t="shared" si="67"/>
        <v>8.75</v>
      </c>
      <c r="AE113" s="46">
        <f t="shared" si="68"/>
        <v>8.75</v>
      </c>
      <c r="AF113" s="43">
        <f t="shared" si="69"/>
        <v>1</v>
      </c>
      <c r="AG113" s="42">
        <v>10</v>
      </c>
      <c r="AH113" s="43" t="str">
        <f t="shared" si="70"/>
        <v>1</v>
      </c>
      <c r="AI113" s="47">
        <v>7.5</v>
      </c>
      <c r="AJ113" s="43" t="str">
        <f t="shared" si="71"/>
        <v>0</v>
      </c>
      <c r="AK113" s="48" t="str">
        <f t="shared" si="72"/>
        <v>9.33</v>
      </c>
      <c r="AL113" s="49">
        <f t="shared" si="73"/>
        <v>9.328125</v>
      </c>
      <c r="AM113" s="34">
        <f t="shared" si="74"/>
        <v>14</v>
      </c>
      <c r="AN113" s="50" t="str">
        <f t="shared" si="75"/>
        <v>9.58</v>
      </c>
      <c r="AO113" s="51">
        <f t="shared" si="76"/>
        <v>9.5749999999999993</v>
      </c>
      <c r="AP113" s="41">
        <f t="shared" si="77"/>
        <v>10</v>
      </c>
      <c r="AQ113" s="42">
        <v>10</v>
      </c>
      <c r="AR113" s="43" t="str">
        <f t="shared" si="78"/>
        <v>5</v>
      </c>
      <c r="AS113" s="44">
        <v>8.25</v>
      </c>
      <c r="AT113" s="43" t="str">
        <f t="shared" si="79"/>
        <v>0</v>
      </c>
      <c r="AU113" s="44">
        <v>9.5</v>
      </c>
      <c r="AV113" s="43" t="str">
        <f t="shared" si="80"/>
        <v>0</v>
      </c>
      <c r="AW113" s="44">
        <v>11</v>
      </c>
      <c r="AX113" s="43" t="str">
        <f t="shared" si="81"/>
        <v>5</v>
      </c>
      <c r="AY113" s="52" t="str">
        <f t="shared" si="82"/>
        <v>15.00</v>
      </c>
      <c r="AZ113" s="51">
        <f t="shared" si="83"/>
        <v>15</v>
      </c>
      <c r="BA113" s="41" t="str">
        <f t="shared" si="84"/>
        <v>6</v>
      </c>
      <c r="BB113" s="42">
        <v>15</v>
      </c>
      <c r="BC113" s="43" t="str">
        <f t="shared" si="85"/>
        <v>3</v>
      </c>
      <c r="BD113" s="47">
        <v>15</v>
      </c>
      <c r="BE113" s="43" t="str">
        <f t="shared" si="86"/>
        <v>3</v>
      </c>
      <c r="BF113" s="52" t="str">
        <f t="shared" si="87"/>
        <v>10.00</v>
      </c>
      <c r="BG113" s="51">
        <f t="shared" si="88"/>
        <v>10</v>
      </c>
      <c r="BH113" s="41" t="str">
        <f t="shared" si="89"/>
        <v>2</v>
      </c>
      <c r="BI113" s="42">
        <v>10</v>
      </c>
      <c r="BJ113" s="43" t="str">
        <f t="shared" si="90"/>
        <v>2</v>
      </c>
      <c r="BK113" s="52" t="str">
        <f t="shared" si="91"/>
        <v>8.00</v>
      </c>
      <c r="BL113" s="53">
        <f t="shared" si="92"/>
        <v>8</v>
      </c>
      <c r="BM113" s="43">
        <f t="shared" si="93"/>
        <v>0</v>
      </c>
      <c r="BN113" s="42">
        <v>8.5</v>
      </c>
      <c r="BO113" s="43" t="str">
        <f t="shared" si="94"/>
        <v>0</v>
      </c>
      <c r="BP113" s="47">
        <v>7.5</v>
      </c>
      <c r="BQ113" s="43" t="str">
        <f t="shared" si="95"/>
        <v>0</v>
      </c>
      <c r="BR113" s="54" t="str">
        <f t="shared" si="96"/>
        <v>10.42</v>
      </c>
      <c r="BS113" s="55">
        <f t="shared" si="97"/>
        <v>10.421875</v>
      </c>
      <c r="BT113" s="34">
        <f t="shared" si="98"/>
        <v>30</v>
      </c>
      <c r="BU113" s="56" t="str">
        <f t="shared" si="99"/>
        <v>9.88</v>
      </c>
      <c r="BV113" s="57">
        <f t="shared" si="100"/>
        <v>9.875</v>
      </c>
      <c r="BW113" s="58" t="s">
        <v>95</v>
      </c>
      <c r="BX113" s="69"/>
    </row>
    <row r="114" spans="1:76" ht="15.75">
      <c r="A114" s="34">
        <v>107</v>
      </c>
      <c r="B114" s="36" t="s">
        <v>504</v>
      </c>
      <c r="C114" s="36" t="s">
        <v>497</v>
      </c>
      <c r="D114" s="37" t="s">
        <v>505</v>
      </c>
      <c r="E114" s="38" t="s">
        <v>506</v>
      </c>
      <c r="F114" s="34" t="s">
        <v>79</v>
      </c>
      <c r="G114" s="39" t="str">
        <f t="shared" si="51"/>
        <v>13.50</v>
      </c>
      <c r="H114" s="40">
        <f t="shared" si="52"/>
        <v>13.5</v>
      </c>
      <c r="I114" s="41" t="str">
        <f t="shared" si="53"/>
        <v>20</v>
      </c>
      <c r="J114" s="42">
        <v>12.25</v>
      </c>
      <c r="K114" s="43" t="str">
        <f t="shared" si="54"/>
        <v>5</v>
      </c>
      <c r="L114" s="44">
        <v>13.75</v>
      </c>
      <c r="M114" s="43" t="str">
        <f t="shared" si="55"/>
        <v>5</v>
      </c>
      <c r="N114" s="44">
        <v>15</v>
      </c>
      <c r="O114" s="43" t="str">
        <f t="shared" si="56"/>
        <v>5</v>
      </c>
      <c r="P114" s="44">
        <v>13.5</v>
      </c>
      <c r="Q114" s="43" t="str">
        <f t="shared" si="57"/>
        <v>5</v>
      </c>
      <c r="R114" s="45" t="str">
        <f t="shared" si="58"/>
        <v>13.83</v>
      </c>
      <c r="S114" s="40">
        <f t="shared" si="59"/>
        <v>13.833333333333334</v>
      </c>
      <c r="T114" s="43" t="str">
        <f t="shared" si="60"/>
        <v>6</v>
      </c>
      <c r="U114" s="42">
        <v>14.375</v>
      </c>
      <c r="V114" s="43" t="str">
        <f t="shared" si="61"/>
        <v>3</v>
      </c>
      <c r="W114" s="44">
        <v>12.75</v>
      </c>
      <c r="X114" s="43" t="str">
        <f t="shared" si="62"/>
        <v>3</v>
      </c>
      <c r="Y114" s="45" t="str">
        <f t="shared" si="63"/>
        <v>13.00</v>
      </c>
      <c r="Z114" s="40">
        <f t="shared" si="64"/>
        <v>13</v>
      </c>
      <c r="AA114" s="41" t="str">
        <f t="shared" si="65"/>
        <v>2</v>
      </c>
      <c r="AB114" s="42">
        <v>13</v>
      </c>
      <c r="AC114" s="43" t="str">
        <f t="shared" si="66"/>
        <v>2</v>
      </c>
      <c r="AD114" s="46" t="str">
        <f t="shared" si="67"/>
        <v>13.00</v>
      </c>
      <c r="AE114" s="46">
        <f t="shared" si="68"/>
        <v>13</v>
      </c>
      <c r="AF114" s="43" t="str">
        <f t="shared" si="69"/>
        <v>2</v>
      </c>
      <c r="AG114" s="42">
        <v>14</v>
      </c>
      <c r="AH114" s="43" t="str">
        <f t="shared" si="70"/>
        <v>1</v>
      </c>
      <c r="AI114" s="47">
        <v>12</v>
      </c>
      <c r="AJ114" s="43" t="str">
        <f t="shared" si="71"/>
        <v>1</v>
      </c>
      <c r="AK114" s="48" t="str">
        <f t="shared" si="72"/>
        <v>13.47</v>
      </c>
      <c r="AL114" s="49">
        <f t="shared" si="73"/>
        <v>13.46875</v>
      </c>
      <c r="AM114" s="34">
        <f t="shared" si="74"/>
        <v>30</v>
      </c>
      <c r="AN114" s="50" t="str">
        <f t="shared" si="75"/>
        <v>14.20</v>
      </c>
      <c r="AO114" s="51">
        <f t="shared" si="76"/>
        <v>14.2</v>
      </c>
      <c r="AP114" s="41" t="str">
        <f t="shared" si="77"/>
        <v>20</v>
      </c>
      <c r="AQ114" s="42">
        <v>13.25</v>
      </c>
      <c r="AR114" s="43" t="str">
        <f t="shared" si="78"/>
        <v>5</v>
      </c>
      <c r="AS114" s="44">
        <v>15.25</v>
      </c>
      <c r="AT114" s="43" t="str">
        <f t="shared" si="79"/>
        <v>5</v>
      </c>
      <c r="AU114" s="44">
        <v>13</v>
      </c>
      <c r="AV114" s="43" t="str">
        <f t="shared" si="80"/>
        <v>5</v>
      </c>
      <c r="AW114" s="44">
        <v>15.25</v>
      </c>
      <c r="AX114" s="43" t="str">
        <f t="shared" si="81"/>
        <v>5</v>
      </c>
      <c r="AY114" s="52" t="str">
        <f t="shared" si="82"/>
        <v>15.75</v>
      </c>
      <c r="AZ114" s="51">
        <f t="shared" si="83"/>
        <v>15.75</v>
      </c>
      <c r="BA114" s="41" t="str">
        <f t="shared" si="84"/>
        <v>6</v>
      </c>
      <c r="BB114" s="42">
        <v>16</v>
      </c>
      <c r="BC114" s="43" t="str">
        <f t="shared" si="85"/>
        <v>3</v>
      </c>
      <c r="BD114" s="47">
        <v>15.25</v>
      </c>
      <c r="BE114" s="43" t="str">
        <f t="shared" si="86"/>
        <v>3</v>
      </c>
      <c r="BF114" s="52" t="str">
        <f t="shared" si="87"/>
        <v>12.00</v>
      </c>
      <c r="BG114" s="51">
        <f t="shared" si="88"/>
        <v>12</v>
      </c>
      <c r="BH114" s="41" t="str">
        <f t="shared" si="89"/>
        <v>2</v>
      </c>
      <c r="BI114" s="42">
        <v>12</v>
      </c>
      <c r="BJ114" s="43" t="str">
        <f t="shared" si="90"/>
        <v>2</v>
      </c>
      <c r="BK114" s="52" t="str">
        <f t="shared" si="91"/>
        <v>15.25</v>
      </c>
      <c r="BL114" s="53">
        <f t="shared" si="92"/>
        <v>15.25</v>
      </c>
      <c r="BM114" s="43" t="str">
        <f t="shared" si="93"/>
        <v>2</v>
      </c>
      <c r="BN114" s="42">
        <v>16.5</v>
      </c>
      <c r="BO114" s="43" t="str">
        <f t="shared" si="94"/>
        <v>1</v>
      </c>
      <c r="BP114" s="47">
        <v>14</v>
      </c>
      <c r="BQ114" s="43" t="str">
        <f t="shared" si="95"/>
        <v>1</v>
      </c>
      <c r="BR114" s="54" t="str">
        <f t="shared" si="96"/>
        <v>14.48</v>
      </c>
      <c r="BS114" s="55">
        <f t="shared" si="97"/>
        <v>14.484375</v>
      </c>
      <c r="BT114" s="34">
        <f t="shared" si="98"/>
        <v>30</v>
      </c>
      <c r="BU114" s="56" t="str">
        <f t="shared" si="99"/>
        <v>13.98</v>
      </c>
      <c r="BV114" s="57">
        <f t="shared" si="100"/>
        <v>13.9765625</v>
      </c>
      <c r="BW114" s="58" t="str">
        <f t="shared" si="101"/>
        <v>Admis(e)</v>
      </c>
      <c r="BX114" s="66">
        <v>1</v>
      </c>
    </row>
    <row r="115" spans="1:76" ht="15.75">
      <c r="A115" s="34">
        <v>108</v>
      </c>
      <c r="B115" s="70" t="s">
        <v>507</v>
      </c>
      <c r="C115" s="70" t="s">
        <v>508</v>
      </c>
      <c r="D115" s="71" t="s">
        <v>263</v>
      </c>
      <c r="E115" s="38" t="s">
        <v>509</v>
      </c>
      <c r="F115" s="34" t="s">
        <v>79</v>
      </c>
      <c r="G115" s="39" t="str">
        <f t="shared" si="51"/>
        <v>9.75</v>
      </c>
      <c r="H115" s="40">
        <f t="shared" si="52"/>
        <v>9.75</v>
      </c>
      <c r="I115" s="41">
        <f t="shared" si="53"/>
        <v>10</v>
      </c>
      <c r="J115" s="42">
        <v>9</v>
      </c>
      <c r="K115" s="43" t="str">
        <f t="shared" si="54"/>
        <v>0</v>
      </c>
      <c r="L115" s="44">
        <v>7</v>
      </c>
      <c r="M115" s="43" t="str">
        <f t="shared" si="55"/>
        <v>0</v>
      </c>
      <c r="N115" s="44">
        <v>13.75</v>
      </c>
      <c r="O115" s="43" t="str">
        <f t="shared" si="56"/>
        <v>5</v>
      </c>
      <c r="P115" s="44">
        <v>11</v>
      </c>
      <c r="Q115" s="43" t="str">
        <f t="shared" si="57"/>
        <v>5</v>
      </c>
      <c r="R115" s="45" t="str">
        <f t="shared" si="58"/>
        <v>9.83</v>
      </c>
      <c r="S115" s="40">
        <f t="shared" si="59"/>
        <v>9.8333333333333339</v>
      </c>
      <c r="T115" s="43">
        <f t="shared" si="60"/>
        <v>3</v>
      </c>
      <c r="U115" s="42">
        <v>9.25</v>
      </c>
      <c r="V115" s="43" t="str">
        <f t="shared" si="61"/>
        <v>0</v>
      </c>
      <c r="W115" s="44">
        <v>11</v>
      </c>
      <c r="X115" s="43" t="str">
        <f t="shared" si="62"/>
        <v>3</v>
      </c>
      <c r="Y115" s="45" t="str">
        <f t="shared" si="63"/>
        <v>8.00</v>
      </c>
      <c r="Z115" s="40">
        <f t="shared" si="64"/>
        <v>8</v>
      </c>
      <c r="AA115" s="41">
        <f t="shared" si="65"/>
        <v>0</v>
      </c>
      <c r="AB115" s="42">
        <v>8</v>
      </c>
      <c r="AC115" s="43" t="str">
        <f t="shared" si="66"/>
        <v>0</v>
      </c>
      <c r="AD115" s="46" t="str">
        <f t="shared" si="67"/>
        <v>8.50</v>
      </c>
      <c r="AE115" s="46">
        <f t="shared" si="68"/>
        <v>8.5</v>
      </c>
      <c r="AF115" s="43">
        <f t="shared" si="69"/>
        <v>1</v>
      </c>
      <c r="AG115" s="42">
        <v>10</v>
      </c>
      <c r="AH115" s="43" t="str">
        <f t="shared" si="70"/>
        <v>1</v>
      </c>
      <c r="AI115" s="47">
        <v>7</v>
      </c>
      <c r="AJ115" s="43" t="str">
        <f t="shared" si="71"/>
        <v>0</v>
      </c>
      <c r="AK115" s="48" t="str">
        <f t="shared" si="72"/>
        <v>9.50</v>
      </c>
      <c r="AL115" s="49">
        <f t="shared" si="73"/>
        <v>9.5</v>
      </c>
      <c r="AM115" s="34">
        <f t="shared" si="74"/>
        <v>14</v>
      </c>
      <c r="AN115" s="50" t="str">
        <f t="shared" si="75"/>
        <v>9.55</v>
      </c>
      <c r="AO115" s="51">
        <f t="shared" si="76"/>
        <v>9.5500000000000007</v>
      </c>
      <c r="AP115" s="41">
        <f t="shared" si="77"/>
        <v>10</v>
      </c>
      <c r="AQ115" s="42">
        <v>9</v>
      </c>
      <c r="AR115" s="43" t="str">
        <f t="shared" si="78"/>
        <v>0</v>
      </c>
      <c r="AS115" s="44">
        <v>10</v>
      </c>
      <c r="AT115" s="43" t="str">
        <f t="shared" si="79"/>
        <v>5</v>
      </c>
      <c r="AU115" s="44">
        <v>9.25</v>
      </c>
      <c r="AV115" s="43" t="str">
        <f t="shared" si="80"/>
        <v>0</v>
      </c>
      <c r="AW115" s="44">
        <v>10</v>
      </c>
      <c r="AX115" s="43" t="str">
        <f t="shared" si="81"/>
        <v>5</v>
      </c>
      <c r="AY115" s="52" t="str">
        <f t="shared" si="82"/>
        <v>15.50</v>
      </c>
      <c r="AZ115" s="51">
        <f t="shared" si="83"/>
        <v>15.5</v>
      </c>
      <c r="BA115" s="41" t="str">
        <f t="shared" si="84"/>
        <v>6</v>
      </c>
      <c r="BB115" s="42">
        <v>16</v>
      </c>
      <c r="BC115" s="43" t="str">
        <f t="shared" si="85"/>
        <v>3</v>
      </c>
      <c r="BD115" s="47">
        <v>14.5</v>
      </c>
      <c r="BE115" s="43" t="str">
        <f t="shared" si="86"/>
        <v>3</v>
      </c>
      <c r="BF115" s="52" t="str">
        <f t="shared" si="87"/>
        <v>10.00</v>
      </c>
      <c r="BG115" s="51">
        <f t="shared" si="88"/>
        <v>10</v>
      </c>
      <c r="BH115" s="41" t="str">
        <f t="shared" si="89"/>
        <v>2</v>
      </c>
      <c r="BI115" s="42">
        <v>10</v>
      </c>
      <c r="BJ115" s="43" t="str">
        <f t="shared" si="90"/>
        <v>2</v>
      </c>
      <c r="BK115" s="52" t="str">
        <f t="shared" si="91"/>
        <v>8.25</v>
      </c>
      <c r="BL115" s="53">
        <f t="shared" si="92"/>
        <v>8.25</v>
      </c>
      <c r="BM115" s="43">
        <f t="shared" si="93"/>
        <v>1</v>
      </c>
      <c r="BN115" s="42">
        <v>5</v>
      </c>
      <c r="BO115" s="43" t="str">
        <f t="shared" si="94"/>
        <v>0</v>
      </c>
      <c r="BP115" s="47">
        <v>11.5</v>
      </c>
      <c r="BQ115" s="43" t="str">
        <f t="shared" si="95"/>
        <v>1</v>
      </c>
      <c r="BR115" s="54" t="str">
        <f t="shared" si="96"/>
        <v>10.53</v>
      </c>
      <c r="BS115" s="55">
        <f t="shared" si="97"/>
        <v>10.53125</v>
      </c>
      <c r="BT115" s="34">
        <f t="shared" si="98"/>
        <v>30</v>
      </c>
      <c r="BU115" s="56" t="str">
        <f t="shared" si="99"/>
        <v>10.02</v>
      </c>
      <c r="BV115" s="57">
        <f t="shared" si="100"/>
        <v>10.015625</v>
      </c>
      <c r="BW115" s="58" t="str">
        <f t="shared" si="101"/>
        <v>Admis(e)</v>
      </c>
      <c r="BX115" s="66">
        <v>2</v>
      </c>
    </row>
    <row r="116" spans="1:76" ht="15.75">
      <c r="A116" s="34">
        <v>109</v>
      </c>
      <c r="B116" s="36" t="s">
        <v>510</v>
      </c>
      <c r="C116" s="36" t="s">
        <v>511</v>
      </c>
      <c r="D116" s="37" t="s">
        <v>512</v>
      </c>
      <c r="E116" s="38" t="s">
        <v>513</v>
      </c>
      <c r="F116" s="34" t="s">
        <v>514</v>
      </c>
      <c r="G116" s="39" t="str">
        <f t="shared" si="51"/>
        <v>4.58</v>
      </c>
      <c r="H116" s="40">
        <f t="shared" si="52"/>
        <v>4.5750000000000002</v>
      </c>
      <c r="I116" s="41">
        <f t="shared" si="53"/>
        <v>0</v>
      </c>
      <c r="J116" s="42">
        <v>3</v>
      </c>
      <c r="K116" s="43" t="str">
        <f t="shared" si="54"/>
        <v>0</v>
      </c>
      <c r="L116" s="44">
        <v>4.75</v>
      </c>
      <c r="M116" s="43" t="str">
        <f t="shared" si="55"/>
        <v>0</v>
      </c>
      <c r="N116" s="44">
        <v>5.25</v>
      </c>
      <c r="O116" s="43" t="str">
        <f t="shared" si="56"/>
        <v>0</v>
      </c>
      <c r="P116" s="44">
        <v>6</v>
      </c>
      <c r="Q116" s="43" t="str">
        <f t="shared" si="57"/>
        <v>0</v>
      </c>
      <c r="R116" s="45" t="str">
        <f t="shared" si="58"/>
        <v>2.50</v>
      </c>
      <c r="S116" s="40">
        <f t="shared" si="59"/>
        <v>2.5</v>
      </c>
      <c r="T116" s="43">
        <f t="shared" si="60"/>
        <v>0</v>
      </c>
      <c r="U116" s="42">
        <v>2.25</v>
      </c>
      <c r="V116" s="43" t="str">
        <f t="shared" si="61"/>
        <v>0</v>
      </c>
      <c r="W116" s="44">
        <v>3</v>
      </c>
      <c r="X116" s="43" t="str">
        <f t="shared" si="62"/>
        <v>0</v>
      </c>
      <c r="Y116" s="45" t="str">
        <f t="shared" si="63"/>
        <v>8.50</v>
      </c>
      <c r="Z116" s="40">
        <f t="shared" si="64"/>
        <v>8.5</v>
      </c>
      <c r="AA116" s="41">
        <f t="shared" si="65"/>
        <v>0</v>
      </c>
      <c r="AB116" s="42">
        <v>8.5</v>
      </c>
      <c r="AC116" s="43" t="str">
        <f t="shared" si="66"/>
        <v>0</v>
      </c>
      <c r="AD116" s="46" t="str">
        <f t="shared" si="67"/>
        <v>7.25</v>
      </c>
      <c r="AE116" s="46">
        <f t="shared" si="68"/>
        <v>7.25</v>
      </c>
      <c r="AF116" s="43">
        <f t="shared" si="69"/>
        <v>0</v>
      </c>
      <c r="AG116" s="42">
        <v>7</v>
      </c>
      <c r="AH116" s="43" t="str">
        <f t="shared" si="70"/>
        <v>0</v>
      </c>
      <c r="AI116" s="47">
        <v>7.5</v>
      </c>
      <c r="AJ116" s="43" t="str">
        <f t="shared" si="71"/>
        <v>0</v>
      </c>
      <c r="AK116" s="48" t="str">
        <f t="shared" si="72"/>
        <v>4.77</v>
      </c>
      <c r="AL116" s="49">
        <f t="shared" si="73"/>
        <v>4.765625</v>
      </c>
      <c r="AM116" s="34">
        <f t="shared" si="74"/>
        <v>0</v>
      </c>
      <c r="AN116" s="50" t="str">
        <f t="shared" si="75"/>
        <v>8.65</v>
      </c>
      <c r="AO116" s="51">
        <f t="shared" si="76"/>
        <v>8.65</v>
      </c>
      <c r="AP116" s="41">
        <f t="shared" si="77"/>
        <v>5</v>
      </c>
      <c r="AQ116" s="42">
        <v>8.5</v>
      </c>
      <c r="AR116" s="43" t="str">
        <f t="shared" si="78"/>
        <v>0</v>
      </c>
      <c r="AS116" s="44">
        <v>7.5</v>
      </c>
      <c r="AT116" s="43" t="str">
        <f t="shared" si="79"/>
        <v>0</v>
      </c>
      <c r="AU116" s="44">
        <v>10.5</v>
      </c>
      <c r="AV116" s="43" t="str">
        <f t="shared" si="80"/>
        <v>5</v>
      </c>
      <c r="AW116" s="44">
        <v>8.75</v>
      </c>
      <c r="AX116" s="43" t="str">
        <f t="shared" si="81"/>
        <v>0</v>
      </c>
      <c r="AY116" s="52" t="str">
        <f t="shared" si="82"/>
        <v>15.50</v>
      </c>
      <c r="AZ116" s="51">
        <f t="shared" si="83"/>
        <v>15.5</v>
      </c>
      <c r="BA116" s="41" t="str">
        <f t="shared" si="84"/>
        <v>6</v>
      </c>
      <c r="BB116" s="42">
        <v>16</v>
      </c>
      <c r="BC116" s="43" t="str">
        <f t="shared" si="85"/>
        <v>3</v>
      </c>
      <c r="BD116" s="47">
        <v>14.5</v>
      </c>
      <c r="BE116" s="43" t="str">
        <f t="shared" si="86"/>
        <v>3</v>
      </c>
      <c r="BF116" s="52" t="str">
        <f t="shared" si="87"/>
        <v>11.00</v>
      </c>
      <c r="BG116" s="51">
        <f t="shared" si="88"/>
        <v>11</v>
      </c>
      <c r="BH116" s="41" t="str">
        <f t="shared" si="89"/>
        <v>2</v>
      </c>
      <c r="BI116" s="42">
        <v>11</v>
      </c>
      <c r="BJ116" s="43" t="str">
        <f t="shared" si="90"/>
        <v>2</v>
      </c>
      <c r="BK116" s="52" t="str">
        <f t="shared" si="91"/>
        <v>9.75</v>
      </c>
      <c r="BL116" s="53">
        <f t="shared" si="92"/>
        <v>9.75</v>
      </c>
      <c r="BM116" s="43">
        <f t="shared" si="93"/>
        <v>1</v>
      </c>
      <c r="BN116" s="42">
        <v>7</v>
      </c>
      <c r="BO116" s="43" t="str">
        <f t="shared" si="94"/>
        <v>0</v>
      </c>
      <c r="BP116" s="47">
        <v>12.5</v>
      </c>
      <c r="BQ116" s="43" t="str">
        <f t="shared" si="95"/>
        <v>1</v>
      </c>
      <c r="BR116" s="54" t="str">
        <f t="shared" si="96"/>
        <v>10.22</v>
      </c>
      <c r="BS116" s="55">
        <f t="shared" si="97"/>
        <v>10.21875</v>
      </c>
      <c r="BT116" s="34">
        <f t="shared" si="98"/>
        <v>30</v>
      </c>
      <c r="BU116" s="56" t="str">
        <f t="shared" si="99"/>
        <v>7.49</v>
      </c>
      <c r="BV116" s="57">
        <f t="shared" si="100"/>
        <v>7.4921875</v>
      </c>
      <c r="BW116" s="58" t="s">
        <v>95</v>
      </c>
      <c r="BX116" s="69"/>
    </row>
    <row r="117" spans="1:76" ht="15.75">
      <c r="A117" s="34">
        <v>110</v>
      </c>
      <c r="B117" s="36" t="s">
        <v>515</v>
      </c>
      <c r="C117" s="36" t="s">
        <v>516</v>
      </c>
      <c r="D117" s="37" t="s">
        <v>192</v>
      </c>
      <c r="E117" s="38" t="s">
        <v>517</v>
      </c>
      <c r="F117" s="34" t="s">
        <v>518</v>
      </c>
      <c r="G117" s="39" t="str">
        <f t="shared" si="51"/>
        <v>10.18</v>
      </c>
      <c r="H117" s="40">
        <f t="shared" si="52"/>
        <v>10.175000000000001</v>
      </c>
      <c r="I117" s="41" t="str">
        <f t="shared" si="53"/>
        <v>20</v>
      </c>
      <c r="J117" s="60">
        <v>10.5</v>
      </c>
      <c r="K117" s="43" t="str">
        <f t="shared" si="54"/>
        <v>5</v>
      </c>
      <c r="L117" s="44">
        <v>9.75</v>
      </c>
      <c r="M117" s="43" t="str">
        <f t="shared" si="55"/>
        <v>0</v>
      </c>
      <c r="N117" s="61">
        <v>10</v>
      </c>
      <c r="O117" s="43" t="str">
        <f t="shared" si="56"/>
        <v>5</v>
      </c>
      <c r="P117" s="61">
        <v>10.5</v>
      </c>
      <c r="Q117" s="43" t="str">
        <f t="shared" si="57"/>
        <v>5</v>
      </c>
      <c r="R117" s="45" t="str">
        <f t="shared" si="58"/>
        <v>10.08</v>
      </c>
      <c r="S117" s="40">
        <f t="shared" si="59"/>
        <v>10.083333333333334</v>
      </c>
      <c r="T117" s="43" t="str">
        <f t="shared" si="60"/>
        <v>6</v>
      </c>
      <c r="U117" s="60">
        <v>10</v>
      </c>
      <c r="V117" s="43" t="str">
        <f t="shared" si="61"/>
        <v>3</v>
      </c>
      <c r="W117" s="61">
        <v>10.25</v>
      </c>
      <c r="X117" s="43" t="str">
        <f t="shared" si="62"/>
        <v>3</v>
      </c>
      <c r="Y117" s="45" t="str">
        <f t="shared" si="63"/>
        <v>12.00</v>
      </c>
      <c r="Z117" s="40">
        <f t="shared" si="64"/>
        <v>12</v>
      </c>
      <c r="AA117" s="41" t="str">
        <f t="shared" si="65"/>
        <v>2</v>
      </c>
      <c r="AB117" s="72">
        <v>12</v>
      </c>
      <c r="AC117" s="43" t="str">
        <f t="shared" si="66"/>
        <v>2</v>
      </c>
      <c r="AD117" s="46" t="str">
        <f t="shared" si="67"/>
        <v>10.00</v>
      </c>
      <c r="AE117" s="46">
        <f t="shared" si="68"/>
        <v>10</v>
      </c>
      <c r="AF117" s="43" t="str">
        <f t="shared" si="69"/>
        <v>2</v>
      </c>
      <c r="AG117" s="42">
        <v>10</v>
      </c>
      <c r="AH117" s="43" t="str">
        <f t="shared" si="70"/>
        <v>1</v>
      </c>
      <c r="AI117" s="63">
        <v>10</v>
      </c>
      <c r="AJ117" s="43" t="str">
        <f t="shared" si="71"/>
        <v>1</v>
      </c>
      <c r="AK117" s="48" t="str">
        <f t="shared" si="72"/>
        <v>10.25</v>
      </c>
      <c r="AL117" s="49">
        <f t="shared" si="73"/>
        <v>10.25</v>
      </c>
      <c r="AM117" s="34">
        <f t="shared" si="74"/>
        <v>30</v>
      </c>
      <c r="AN117" s="50" t="str">
        <f t="shared" si="75"/>
        <v>9.98</v>
      </c>
      <c r="AO117" s="51">
        <f t="shared" si="76"/>
        <v>9.9749999999999996</v>
      </c>
      <c r="AP117" s="41">
        <f t="shared" si="77"/>
        <v>10</v>
      </c>
      <c r="AQ117" s="60">
        <v>9.75</v>
      </c>
      <c r="AR117" s="43" t="str">
        <f t="shared" si="78"/>
        <v>0</v>
      </c>
      <c r="AS117" s="61">
        <v>9.75</v>
      </c>
      <c r="AT117" s="43" t="str">
        <f t="shared" si="79"/>
        <v>0</v>
      </c>
      <c r="AU117" s="61">
        <v>10.5</v>
      </c>
      <c r="AV117" s="43" t="str">
        <f t="shared" si="80"/>
        <v>5</v>
      </c>
      <c r="AW117" s="64">
        <v>10.125</v>
      </c>
      <c r="AX117" s="43" t="str">
        <f t="shared" si="81"/>
        <v>5</v>
      </c>
      <c r="AY117" s="52" t="str">
        <f t="shared" si="82"/>
        <v>11.67</v>
      </c>
      <c r="AZ117" s="51">
        <f t="shared" si="83"/>
        <v>11.666666666666666</v>
      </c>
      <c r="BA117" s="41" t="str">
        <f t="shared" si="84"/>
        <v>6</v>
      </c>
      <c r="BB117" s="60">
        <v>11</v>
      </c>
      <c r="BC117" s="43" t="str">
        <f t="shared" si="85"/>
        <v>3</v>
      </c>
      <c r="BD117" s="63">
        <v>13</v>
      </c>
      <c r="BE117" s="43" t="str">
        <f t="shared" si="86"/>
        <v>3</v>
      </c>
      <c r="BF117" s="52" t="str">
        <f t="shared" si="87"/>
        <v>10.00</v>
      </c>
      <c r="BG117" s="51">
        <f t="shared" si="88"/>
        <v>10</v>
      </c>
      <c r="BH117" s="41" t="str">
        <f t="shared" si="89"/>
        <v>2</v>
      </c>
      <c r="BI117" s="60">
        <v>10</v>
      </c>
      <c r="BJ117" s="43" t="str">
        <f t="shared" si="90"/>
        <v>2</v>
      </c>
      <c r="BK117" s="52" t="str">
        <f t="shared" si="91"/>
        <v>8.50</v>
      </c>
      <c r="BL117" s="53">
        <f t="shared" si="92"/>
        <v>8.5</v>
      </c>
      <c r="BM117" s="43">
        <f t="shared" si="93"/>
        <v>1</v>
      </c>
      <c r="BN117" s="60">
        <v>7</v>
      </c>
      <c r="BO117" s="43" t="str">
        <f t="shared" si="94"/>
        <v>0</v>
      </c>
      <c r="BP117" s="63">
        <v>10</v>
      </c>
      <c r="BQ117" s="43" t="str">
        <f t="shared" si="95"/>
        <v>1</v>
      </c>
      <c r="BR117" s="54" t="str">
        <f t="shared" si="96"/>
        <v>10.11</v>
      </c>
      <c r="BS117" s="55">
        <f t="shared" si="97"/>
        <v>10.109375</v>
      </c>
      <c r="BT117" s="34">
        <f t="shared" si="98"/>
        <v>30</v>
      </c>
      <c r="BU117" s="56" t="str">
        <f t="shared" si="99"/>
        <v>10.18</v>
      </c>
      <c r="BV117" s="57">
        <f t="shared" si="100"/>
        <v>10.1796875</v>
      </c>
      <c r="BW117" s="58" t="str">
        <f t="shared" si="101"/>
        <v>Admis(e)</v>
      </c>
      <c r="BX117" s="73">
        <v>2</v>
      </c>
    </row>
    <row r="118" spans="1:76" ht="15.75">
      <c r="A118" s="34">
        <v>111</v>
      </c>
      <c r="B118" s="36" t="s">
        <v>519</v>
      </c>
      <c r="C118" s="36" t="s">
        <v>520</v>
      </c>
      <c r="D118" s="37" t="s">
        <v>521</v>
      </c>
      <c r="E118" s="38" t="s">
        <v>522</v>
      </c>
      <c r="F118" s="34" t="s">
        <v>108</v>
      </c>
      <c r="G118" s="39" t="str">
        <f t="shared" si="51"/>
        <v>11.35</v>
      </c>
      <c r="H118" s="40">
        <f t="shared" si="52"/>
        <v>11.35</v>
      </c>
      <c r="I118" s="41" t="str">
        <f t="shared" si="53"/>
        <v>20</v>
      </c>
      <c r="J118" s="42">
        <v>10.5</v>
      </c>
      <c r="K118" s="43" t="str">
        <f t="shared" si="54"/>
        <v>5</v>
      </c>
      <c r="L118" s="44">
        <v>9.5</v>
      </c>
      <c r="M118" s="43" t="str">
        <f t="shared" si="55"/>
        <v>0</v>
      </c>
      <c r="N118" s="44">
        <v>13.5</v>
      </c>
      <c r="O118" s="43" t="str">
        <f t="shared" si="56"/>
        <v>5</v>
      </c>
      <c r="P118" s="44">
        <v>13.25</v>
      </c>
      <c r="Q118" s="43" t="str">
        <f t="shared" si="57"/>
        <v>5</v>
      </c>
      <c r="R118" s="45" t="str">
        <f t="shared" si="58"/>
        <v>8.83</v>
      </c>
      <c r="S118" s="40">
        <f t="shared" si="59"/>
        <v>8.8333333333333339</v>
      </c>
      <c r="T118" s="43">
        <f t="shared" si="60"/>
        <v>0</v>
      </c>
      <c r="U118" s="42">
        <v>8.75</v>
      </c>
      <c r="V118" s="43" t="str">
        <f t="shared" si="61"/>
        <v>0</v>
      </c>
      <c r="W118" s="44">
        <v>9</v>
      </c>
      <c r="X118" s="43" t="str">
        <f t="shared" si="62"/>
        <v>0</v>
      </c>
      <c r="Y118" s="45" t="str">
        <f t="shared" si="63"/>
        <v>10.00</v>
      </c>
      <c r="Z118" s="40">
        <f t="shared" si="64"/>
        <v>10</v>
      </c>
      <c r="AA118" s="41" t="str">
        <f t="shared" si="65"/>
        <v>2</v>
      </c>
      <c r="AB118" s="42">
        <v>10</v>
      </c>
      <c r="AC118" s="43" t="str">
        <f t="shared" si="66"/>
        <v>2</v>
      </c>
      <c r="AD118" s="46" t="str">
        <f t="shared" si="67"/>
        <v>8.50</v>
      </c>
      <c r="AE118" s="46">
        <f t="shared" si="68"/>
        <v>8.5</v>
      </c>
      <c r="AF118" s="43">
        <f t="shared" si="69"/>
        <v>1</v>
      </c>
      <c r="AG118" s="42">
        <v>10</v>
      </c>
      <c r="AH118" s="43" t="str">
        <f t="shared" si="70"/>
        <v>1</v>
      </c>
      <c r="AI118" s="47">
        <v>7</v>
      </c>
      <c r="AJ118" s="43" t="str">
        <f t="shared" si="71"/>
        <v>0</v>
      </c>
      <c r="AK118" s="48" t="str">
        <f t="shared" si="72"/>
        <v>10.44</v>
      </c>
      <c r="AL118" s="49">
        <f t="shared" si="73"/>
        <v>10.4375</v>
      </c>
      <c r="AM118" s="34">
        <f t="shared" si="74"/>
        <v>30</v>
      </c>
      <c r="AN118" s="50" t="str">
        <f t="shared" si="75"/>
        <v>11.38</v>
      </c>
      <c r="AO118" s="51">
        <f t="shared" si="76"/>
        <v>11.375</v>
      </c>
      <c r="AP118" s="41" t="str">
        <f t="shared" si="77"/>
        <v>20</v>
      </c>
      <c r="AQ118" s="42">
        <v>12</v>
      </c>
      <c r="AR118" s="43" t="str">
        <f t="shared" si="78"/>
        <v>5</v>
      </c>
      <c r="AS118" s="44">
        <v>8.75</v>
      </c>
      <c r="AT118" s="43" t="str">
        <f t="shared" si="79"/>
        <v>0</v>
      </c>
      <c r="AU118" s="44">
        <v>12.75</v>
      </c>
      <c r="AV118" s="43" t="str">
        <f t="shared" si="80"/>
        <v>5</v>
      </c>
      <c r="AW118" s="44">
        <v>13</v>
      </c>
      <c r="AX118" s="43" t="str">
        <f t="shared" si="81"/>
        <v>5</v>
      </c>
      <c r="AY118" s="52" t="str">
        <f t="shared" si="82"/>
        <v>16.00</v>
      </c>
      <c r="AZ118" s="51">
        <f t="shared" si="83"/>
        <v>16</v>
      </c>
      <c r="BA118" s="41" t="str">
        <f t="shared" si="84"/>
        <v>6</v>
      </c>
      <c r="BB118" s="42">
        <v>16</v>
      </c>
      <c r="BC118" s="43" t="str">
        <f t="shared" si="85"/>
        <v>3</v>
      </c>
      <c r="BD118" s="47">
        <v>16</v>
      </c>
      <c r="BE118" s="43" t="str">
        <f t="shared" si="86"/>
        <v>3</v>
      </c>
      <c r="BF118" s="52" t="str">
        <f t="shared" si="87"/>
        <v>10.00</v>
      </c>
      <c r="BG118" s="51">
        <f t="shared" si="88"/>
        <v>10</v>
      </c>
      <c r="BH118" s="41" t="str">
        <f t="shared" si="89"/>
        <v>2</v>
      </c>
      <c r="BI118" s="42">
        <v>10</v>
      </c>
      <c r="BJ118" s="43" t="str">
        <f t="shared" si="90"/>
        <v>2</v>
      </c>
      <c r="BK118" s="52" t="str">
        <f t="shared" si="91"/>
        <v>10.00</v>
      </c>
      <c r="BL118" s="53">
        <f t="shared" si="92"/>
        <v>10</v>
      </c>
      <c r="BM118" s="43" t="str">
        <f t="shared" si="93"/>
        <v>2</v>
      </c>
      <c r="BN118" s="42">
        <v>7.5</v>
      </c>
      <c r="BO118" s="43" t="str">
        <f t="shared" si="94"/>
        <v>0</v>
      </c>
      <c r="BP118" s="47">
        <v>12.5</v>
      </c>
      <c r="BQ118" s="43" t="str">
        <f t="shared" si="95"/>
        <v>1</v>
      </c>
      <c r="BR118" s="54" t="str">
        <f t="shared" si="96"/>
        <v>11.98</v>
      </c>
      <c r="BS118" s="55">
        <f t="shared" si="97"/>
        <v>11.984375</v>
      </c>
      <c r="BT118" s="34">
        <f t="shared" si="98"/>
        <v>30</v>
      </c>
      <c r="BU118" s="56" t="str">
        <f t="shared" si="99"/>
        <v>11.21</v>
      </c>
      <c r="BV118" s="57">
        <f t="shared" si="100"/>
        <v>11.2109375</v>
      </c>
      <c r="BW118" s="58" t="str">
        <f t="shared" si="101"/>
        <v>Admis(e)</v>
      </c>
      <c r="BX118" s="66">
        <v>1</v>
      </c>
    </row>
    <row r="119" spans="1:76" ht="15.75">
      <c r="A119" s="34">
        <v>112</v>
      </c>
      <c r="B119" s="67" t="s">
        <v>523</v>
      </c>
      <c r="C119" s="67" t="s">
        <v>524</v>
      </c>
      <c r="D119" s="68" t="s">
        <v>106</v>
      </c>
      <c r="E119" s="38" t="s">
        <v>525</v>
      </c>
      <c r="F119" s="34" t="s">
        <v>159</v>
      </c>
      <c r="G119" s="39" t="str">
        <f t="shared" si="51"/>
        <v>9.35</v>
      </c>
      <c r="H119" s="40">
        <f t="shared" si="52"/>
        <v>9.35</v>
      </c>
      <c r="I119" s="41">
        <f t="shared" si="53"/>
        <v>10</v>
      </c>
      <c r="J119" s="42">
        <v>7.5</v>
      </c>
      <c r="K119" s="43" t="str">
        <f t="shared" si="54"/>
        <v>0</v>
      </c>
      <c r="L119" s="44">
        <v>7.5</v>
      </c>
      <c r="M119" s="43" t="str">
        <f t="shared" si="55"/>
        <v>0</v>
      </c>
      <c r="N119" s="44">
        <v>13</v>
      </c>
      <c r="O119" s="43" t="str">
        <f t="shared" si="56"/>
        <v>5</v>
      </c>
      <c r="P119" s="44">
        <v>11.25</v>
      </c>
      <c r="Q119" s="43" t="str">
        <f t="shared" si="57"/>
        <v>5</v>
      </c>
      <c r="R119" s="45" t="str">
        <f t="shared" si="58"/>
        <v>7.50</v>
      </c>
      <c r="S119" s="40">
        <f t="shared" si="59"/>
        <v>7.5</v>
      </c>
      <c r="T119" s="43">
        <f t="shared" si="60"/>
        <v>3</v>
      </c>
      <c r="U119" s="42">
        <v>5.75</v>
      </c>
      <c r="V119" s="43" t="str">
        <f t="shared" si="61"/>
        <v>0</v>
      </c>
      <c r="W119" s="44">
        <v>11</v>
      </c>
      <c r="X119" s="43" t="str">
        <f t="shared" si="62"/>
        <v>3</v>
      </c>
      <c r="Y119" s="45" t="str">
        <f t="shared" si="63"/>
        <v>10.00</v>
      </c>
      <c r="Z119" s="40">
        <f t="shared" si="64"/>
        <v>10</v>
      </c>
      <c r="AA119" s="41" t="str">
        <f t="shared" si="65"/>
        <v>2</v>
      </c>
      <c r="AB119" s="42">
        <v>10</v>
      </c>
      <c r="AC119" s="43" t="str">
        <f t="shared" si="66"/>
        <v>2</v>
      </c>
      <c r="AD119" s="46" t="str">
        <f t="shared" si="67"/>
        <v>10.25</v>
      </c>
      <c r="AE119" s="46">
        <f t="shared" si="68"/>
        <v>10.25</v>
      </c>
      <c r="AF119" s="43" t="str">
        <f t="shared" si="69"/>
        <v>2</v>
      </c>
      <c r="AG119" s="42">
        <v>10</v>
      </c>
      <c r="AH119" s="43" t="str">
        <f t="shared" si="70"/>
        <v>1</v>
      </c>
      <c r="AI119" s="47">
        <v>10.5</v>
      </c>
      <c r="AJ119" s="43" t="str">
        <f t="shared" si="71"/>
        <v>1</v>
      </c>
      <c r="AK119" s="48" t="str">
        <f t="shared" si="72"/>
        <v>9.16</v>
      </c>
      <c r="AL119" s="49">
        <f t="shared" si="73"/>
        <v>9.15625</v>
      </c>
      <c r="AM119" s="34">
        <f t="shared" si="74"/>
        <v>17</v>
      </c>
      <c r="AN119" s="50" t="str">
        <f t="shared" si="75"/>
        <v>7.95</v>
      </c>
      <c r="AO119" s="51">
        <f t="shared" si="76"/>
        <v>7.95</v>
      </c>
      <c r="AP119" s="41">
        <f t="shared" si="77"/>
        <v>0</v>
      </c>
      <c r="AQ119" s="42">
        <v>7.5</v>
      </c>
      <c r="AR119" s="43" t="str">
        <f t="shared" si="78"/>
        <v>0</v>
      </c>
      <c r="AS119" s="44">
        <v>7.5</v>
      </c>
      <c r="AT119" s="43" t="str">
        <f t="shared" si="79"/>
        <v>0</v>
      </c>
      <c r="AU119" s="44">
        <v>8.75</v>
      </c>
      <c r="AV119" s="43" t="str">
        <f t="shared" si="80"/>
        <v>0</v>
      </c>
      <c r="AW119" s="44">
        <v>8.5</v>
      </c>
      <c r="AX119" s="43" t="str">
        <f t="shared" si="81"/>
        <v>0</v>
      </c>
      <c r="AY119" s="52" t="str">
        <f t="shared" si="82"/>
        <v>15.75</v>
      </c>
      <c r="AZ119" s="51">
        <f t="shared" si="83"/>
        <v>15.75</v>
      </c>
      <c r="BA119" s="41" t="str">
        <f t="shared" si="84"/>
        <v>6</v>
      </c>
      <c r="BB119" s="42">
        <v>16</v>
      </c>
      <c r="BC119" s="43" t="str">
        <f t="shared" si="85"/>
        <v>3</v>
      </c>
      <c r="BD119" s="47">
        <v>15.25</v>
      </c>
      <c r="BE119" s="43" t="str">
        <f t="shared" si="86"/>
        <v>3</v>
      </c>
      <c r="BF119" s="52" t="str">
        <f t="shared" si="87"/>
        <v>10.00</v>
      </c>
      <c r="BG119" s="51">
        <f t="shared" si="88"/>
        <v>10</v>
      </c>
      <c r="BH119" s="41" t="str">
        <f t="shared" si="89"/>
        <v>2</v>
      </c>
      <c r="BI119" s="42">
        <v>10</v>
      </c>
      <c r="BJ119" s="43" t="str">
        <f t="shared" si="90"/>
        <v>2</v>
      </c>
      <c r="BK119" s="52" t="str">
        <f t="shared" si="91"/>
        <v>8.00</v>
      </c>
      <c r="BL119" s="53">
        <f t="shared" si="92"/>
        <v>8</v>
      </c>
      <c r="BM119" s="43">
        <f t="shared" si="93"/>
        <v>1</v>
      </c>
      <c r="BN119" s="42">
        <v>3.5</v>
      </c>
      <c r="BO119" s="43" t="str">
        <f t="shared" si="94"/>
        <v>0</v>
      </c>
      <c r="BP119" s="47">
        <v>12.5</v>
      </c>
      <c r="BQ119" s="43" t="str">
        <f t="shared" si="95"/>
        <v>1</v>
      </c>
      <c r="BR119" s="54" t="str">
        <f t="shared" si="96"/>
        <v>9.55</v>
      </c>
      <c r="BS119" s="55">
        <f t="shared" si="97"/>
        <v>9.546875</v>
      </c>
      <c r="BT119" s="34">
        <f t="shared" si="98"/>
        <v>9</v>
      </c>
      <c r="BU119" s="56" t="str">
        <f t="shared" si="99"/>
        <v>9.35</v>
      </c>
      <c r="BV119" s="57">
        <f t="shared" si="100"/>
        <v>9.3515625</v>
      </c>
      <c r="BW119" s="58" t="s">
        <v>95</v>
      </c>
      <c r="BX119" s="69"/>
    </row>
    <row r="120" spans="1:76" ht="15.75">
      <c r="A120" s="34">
        <v>113</v>
      </c>
      <c r="B120" s="36" t="s">
        <v>526</v>
      </c>
      <c r="C120" s="36" t="s">
        <v>527</v>
      </c>
      <c r="D120" s="37" t="s">
        <v>192</v>
      </c>
      <c r="E120" s="38" t="s">
        <v>528</v>
      </c>
      <c r="F120" s="34" t="s">
        <v>89</v>
      </c>
      <c r="G120" s="39" t="str">
        <f t="shared" si="51"/>
        <v>11.80</v>
      </c>
      <c r="H120" s="40">
        <f t="shared" si="52"/>
        <v>11.8</v>
      </c>
      <c r="I120" s="41" t="str">
        <f t="shared" si="53"/>
        <v>20</v>
      </c>
      <c r="J120" s="42">
        <v>10.25</v>
      </c>
      <c r="K120" s="43" t="str">
        <f t="shared" si="54"/>
        <v>5</v>
      </c>
      <c r="L120" s="44">
        <v>11.25</v>
      </c>
      <c r="M120" s="43" t="str">
        <f t="shared" si="55"/>
        <v>5</v>
      </c>
      <c r="N120" s="44">
        <v>13.5</v>
      </c>
      <c r="O120" s="43" t="str">
        <f t="shared" si="56"/>
        <v>5</v>
      </c>
      <c r="P120" s="44">
        <v>13.25</v>
      </c>
      <c r="Q120" s="43" t="str">
        <f t="shared" si="57"/>
        <v>5</v>
      </c>
      <c r="R120" s="45" t="str">
        <f t="shared" si="58"/>
        <v>11.00</v>
      </c>
      <c r="S120" s="40">
        <f t="shared" si="59"/>
        <v>11</v>
      </c>
      <c r="T120" s="43" t="str">
        <f t="shared" si="60"/>
        <v>6</v>
      </c>
      <c r="U120" s="42">
        <v>10.5</v>
      </c>
      <c r="V120" s="43" t="str">
        <f t="shared" si="61"/>
        <v>3</v>
      </c>
      <c r="W120" s="44">
        <v>12</v>
      </c>
      <c r="X120" s="43" t="str">
        <f t="shared" si="62"/>
        <v>3</v>
      </c>
      <c r="Y120" s="45" t="str">
        <f t="shared" si="63"/>
        <v>10.00</v>
      </c>
      <c r="Z120" s="40">
        <f t="shared" si="64"/>
        <v>10</v>
      </c>
      <c r="AA120" s="41" t="str">
        <f t="shared" si="65"/>
        <v>2</v>
      </c>
      <c r="AB120" s="42">
        <v>10</v>
      </c>
      <c r="AC120" s="43" t="str">
        <f t="shared" si="66"/>
        <v>2</v>
      </c>
      <c r="AD120" s="46" t="str">
        <f t="shared" si="67"/>
        <v>9.50</v>
      </c>
      <c r="AE120" s="46">
        <f t="shared" si="68"/>
        <v>9.5</v>
      </c>
      <c r="AF120" s="43">
        <f t="shared" si="69"/>
        <v>1</v>
      </c>
      <c r="AG120" s="42">
        <v>12</v>
      </c>
      <c r="AH120" s="43" t="str">
        <f t="shared" si="70"/>
        <v>1</v>
      </c>
      <c r="AI120" s="47">
        <v>7</v>
      </c>
      <c r="AJ120" s="43" t="str">
        <f t="shared" si="71"/>
        <v>0</v>
      </c>
      <c r="AK120" s="48" t="str">
        <f t="shared" si="72"/>
        <v>11.25</v>
      </c>
      <c r="AL120" s="49">
        <f t="shared" si="73"/>
        <v>11.25</v>
      </c>
      <c r="AM120" s="34">
        <f t="shared" si="74"/>
        <v>30</v>
      </c>
      <c r="AN120" s="50" t="str">
        <f t="shared" si="75"/>
        <v>11.30</v>
      </c>
      <c r="AO120" s="51">
        <f t="shared" si="76"/>
        <v>11.3</v>
      </c>
      <c r="AP120" s="41" t="str">
        <f t="shared" si="77"/>
        <v>20</v>
      </c>
      <c r="AQ120" s="42">
        <v>11.5</v>
      </c>
      <c r="AR120" s="43" t="str">
        <f t="shared" si="78"/>
        <v>5</v>
      </c>
      <c r="AS120" s="44">
        <v>9.5</v>
      </c>
      <c r="AT120" s="43" t="str">
        <f t="shared" si="79"/>
        <v>0</v>
      </c>
      <c r="AU120" s="44">
        <v>11.5</v>
      </c>
      <c r="AV120" s="43" t="str">
        <f t="shared" si="80"/>
        <v>5</v>
      </c>
      <c r="AW120" s="44">
        <v>13.5</v>
      </c>
      <c r="AX120" s="43" t="str">
        <f t="shared" si="81"/>
        <v>5</v>
      </c>
      <c r="AY120" s="52" t="str">
        <f t="shared" si="82"/>
        <v>16.00</v>
      </c>
      <c r="AZ120" s="51">
        <f t="shared" si="83"/>
        <v>16</v>
      </c>
      <c r="BA120" s="41" t="str">
        <f t="shared" si="84"/>
        <v>6</v>
      </c>
      <c r="BB120" s="42">
        <v>16</v>
      </c>
      <c r="BC120" s="43" t="str">
        <f t="shared" si="85"/>
        <v>3</v>
      </c>
      <c r="BD120" s="47">
        <v>16</v>
      </c>
      <c r="BE120" s="43" t="str">
        <f t="shared" si="86"/>
        <v>3</v>
      </c>
      <c r="BF120" s="52" t="str">
        <f t="shared" si="87"/>
        <v>10.00</v>
      </c>
      <c r="BG120" s="51">
        <f t="shared" si="88"/>
        <v>10</v>
      </c>
      <c r="BH120" s="41" t="str">
        <f t="shared" si="89"/>
        <v>2</v>
      </c>
      <c r="BI120" s="42">
        <v>10</v>
      </c>
      <c r="BJ120" s="43" t="str">
        <f t="shared" si="90"/>
        <v>2</v>
      </c>
      <c r="BK120" s="52" t="str">
        <f t="shared" si="91"/>
        <v>8.50</v>
      </c>
      <c r="BL120" s="53">
        <f t="shared" si="92"/>
        <v>8.5</v>
      </c>
      <c r="BM120" s="43">
        <f t="shared" si="93"/>
        <v>1</v>
      </c>
      <c r="BN120" s="42">
        <v>6</v>
      </c>
      <c r="BO120" s="43" t="str">
        <f t="shared" si="94"/>
        <v>0</v>
      </c>
      <c r="BP120" s="47">
        <v>11</v>
      </c>
      <c r="BQ120" s="43" t="str">
        <f t="shared" si="95"/>
        <v>1</v>
      </c>
      <c r="BR120" s="54" t="str">
        <f t="shared" si="96"/>
        <v>11.75</v>
      </c>
      <c r="BS120" s="55">
        <f t="shared" si="97"/>
        <v>11.75</v>
      </c>
      <c r="BT120" s="34">
        <f t="shared" si="98"/>
        <v>30</v>
      </c>
      <c r="BU120" s="56" t="str">
        <f t="shared" si="99"/>
        <v>11.50</v>
      </c>
      <c r="BV120" s="57">
        <f t="shared" si="100"/>
        <v>11.5</v>
      </c>
      <c r="BW120" s="58" t="str">
        <f t="shared" si="101"/>
        <v>Admis(e)</v>
      </c>
      <c r="BX120" s="66">
        <v>1</v>
      </c>
    </row>
    <row r="121" spans="1:76" ht="15.75">
      <c r="A121" s="34">
        <v>114</v>
      </c>
      <c r="B121" s="36" t="s">
        <v>529</v>
      </c>
      <c r="C121" s="36" t="s">
        <v>530</v>
      </c>
      <c r="D121" s="37" t="s">
        <v>531</v>
      </c>
      <c r="E121" s="38" t="s">
        <v>532</v>
      </c>
      <c r="F121" s="34" t="s">
        <v>89</v>
      </c>
      <c r="G121" s="39" t="str">
        <f t="shared" si="51"/>
        <v>10.15</v>
      </c>
      <c r="H121" s="40">
        <f t="shared" si="52"/>
        <v>10.15</v>
      </c>
      <c r="I121" s="41" t="str">
        <f t="shared" si="53"/>
        <v>20</v>
      </c>
      <c r="J121" s="42">
        <v>7</v>
      </c>
      <c r="K121" s="43" t="str">
        <f t="shared" si="54"/>
        <v>0</v>
      </c>
      <c r="L121" s="44">
        <v>10.5</v>
      </c>
      <c r="M121" s="43" t="str">
        <f t="shared" si="55"/>
        <v>5</v>
      </c>
      <c r="N121" s="44">
        <v>12.5</v>
      </c>
      <c r="O121" s="43" t="str">
        <f t="shared" si="56"/>
        <v>5</v>
      </c>
      <c r="P121" s="44">
        <v>12</v>
      </c>
      <c r="Q121" s="43" t="str">
        <f t="shared" si="57"/>
        <v>5</v>
      </c>
      <c r="R121" s="45" t="str">
        <f t="shared" si="58"/>
        <v>8.33</v>
      </c>
      <c r="S121" s="40">
        <f t="shared" si="59"/>
        <v>8.3333333333333339</v>
      </c>
      <c r="T121" s="43">
        <f t="shared" si="60"/>
        <v>0</v>
      </c>
      <c r="U121" s="42">
        <v>8.5</v>
      </c>
      <c r="V121" s="43" t="str">
        <f t="shared" si="61"/>
        <v>0</v>
      </c>
      <c r="W121" s="44">
        <v>8</v>
      </c>
      <c r="X121" s="43" t="str">
        <f t="shared" si="62"/>
        <v>0</v>
      </c>
      <c r="Y121" s="45" t="str">
        <f t="shared" si="63"/>
        <v>7.00</v>
      </c>
      <c r="Z121" s="40">
        <f t="shared" si="64"/>
        <v>7</v>
      </c>
      <c r="AA121" s="41">
        <f t="shared" si="65"/>
        <v>0</v>
      </c>
      <c r="AB121" s="42">
        <v>7</v>
      </c>
      <c r="AC121" s="43" t="str">
        <f t="shared" si="66"/>
        <v>0</v>
      </c>
      <c r="AD121" s="46" t="str">
        <f t="shared" si="67"/>
        <v>9.50</v>
      </c>
      <c r="AE121" s="46">
        <f t="shared" si="68"/>
        <v>9.5</v>
      </c>
      <c r="AF121" s="43">
        <f t="shared" si="69"/>
        <v>1</v>
      </c>
      <c r="AG121" s="42">
        <v>10</v>
      </c>
      <c r="AH121" s="43" t="str">
        <f t="shared" si="70"/>
        <v>1</v>
      </c>
      <c r="AI121" s="47">
        <v>9</v>
      </c>
      <c r="AJ121" s="43" t="str">
        <f t="shared" si="71"/>
        <v>0</v>
      </c>
      <c r="AK121" s="48" t="str">
        <f t="shared" si="72"/>
        <v>9.53</v>
      </c>
      <c r="AL121" s="49">
        <f t="shared" si="73"/>
        <v>9.53125</v>
      </c>
      <c r="AM121" s="34">
        <f t="shared" si="74"/>
        <v>21</v>
      </c>
      <c r="AN121" s="50" t="str">
        <f t="shared" si="75"/>
        <v>9.20</v>
      </c>
      <c r="AO121" s="51">
        <f t="shared" si="76"/>
        <v>9.1999999999999993</v>
      </c>
      <c r="AP121" s="41">
        <f t="shared" si="77"/>
        <v>10</v>
      </c>
      <c r="AQ121" s="42">
        <v>8</v>
      </c>
      <c r="AR121" s="43" t="str">
        <f t="shared" si="78"/>
        <v>0</v>
      </c>
      <c r="AS121" s="44">
        <v>10</v>
      </c>
      <c r="AT121" s="43" t="str">
        <f t="shared" si="79"/>
        <v>5</v>
      </c>
      <c r="AU121" s="44">
        <v>9</v>
      </c>
      <c r="AV121" s="43" t="str">
        <f t="shared" si="80"/>
        <v>0</v>
      </c>
      <c r="AW121" s="44">
        <v>10</v>
      </c>
      <c r="AX121" s="43" t="str">
        <f t="shared" si="81"/>
        <v>5</v>
      </c>
      <c r="AY121" s="52" t="str">
        <f t="shared" si="82"/>
        <v>15.50</v>
      </c>
      <c r="AZ121" s="51">
        <f t="shared" si="83"/>
        <v>15.5</v>
      </c>
      <c r="BA121" s="41" t="str">
        <f t="shared" si="84"/>
        <v>6</v>
      </c>
      <c r="BB121" s="42">
        <v>16</v>
      </c>
      <c r="BC121" s="43" t="str">
        <f t="shared" si="85"/>
        <v>3</v>
      </c>
      <c r="BD121" s="47">
        <v>14.5</v>
      </c>
      <c r="BE121" s="43" t="str">
        <f t="shared" si="86"/>
        <v>3</v>
      </c>
      <c r="BF121" s="52" t="str">
        <f t="shared" si="87"/>
        <v>10.00</v>
      </c>
      <c r="BG121" s="51">
        <f t="shared" si="88"/>
        <v>10</v>
      </c>
      <c r="BH121" s="41" t="str">
        <f t="shared" si="89"/>
        <v>2</v>
      </c>
      <c r="BI121" s="42">
        <v>10</v>
      </c>
      <c r="BJ121" s="43" t="str">
        <f t="shared" si="90"/>
        <v>2</v>
      </c>
      <c r="BK121" s="52" t="str">
        <f t="shared" si="91"/>
        <v>7.00</v>
      </c>
      <c r="BL121" s="53">
        <f t="shared" si="92"/>
        <v>7</v>
      </c>
      <c r="BM121" s="43">
        <f t="shared" si="93"/>
        <v>1</v>
      </c>
      <c r="BN121" s="42">
        <v>3</v>
      </c>
      <c r="BO121" s="43" t="str">
        <f t="shared" si="94"/>
        <v>0</v>
      </c>
      <c r="BP121" s="47">
        <v>11</v>
      </c>
      <c r="BQ121" s="43" t="str">
        <f t="shared" si="95"/>
        <v>1</v>
      </c>
      <c r="BR121" s="54" t="str">
        <f t="shared" si="96"/>
        <v>10.16</v>
      </c>
      <c r="BS121" s="55">
        <f t="shared" si="97"/>
        <v>10.15625</v>
      </c>
      <c r="BT121" s="34">
        <f t="shared" si="98"/>
        <v>30</v>
      </c>
      <c r="BU121" s="56" t="str">
        <f t="shared" si="99"/>
        <v>9.84</v>
      </c>
      <c r="BV121" s="57">
        <f t="shared" si="100"/>
        <v>9.84375</v>
      </c>
      <c r="BW121" s="58" t="s">
        <v>95</v>
      </c>
      <c r="BX121" s="69"/>
    </row>
    <row r="122" spans="1:76" ht="15.75">
      <c r="A122" s="34">
        <v>115</v>
      </c>
      <c r="B122" s="36" t="s">
        <v>533</v>
      </c>
      <c r="C122" s="36" t="s">
        <v>534</v>
      </c>
      <c r="D122" s="37" t="s">
        <v>535</v>
      </c>
      <c r="E122" s="38" t="s">
        <v>536</v>
      </c>
      <c r="F122" s="34" t="s">
        <v>79</v>
      </c>
      <c r="G122" s="39" t="str">
        <f t="shared" si="51"/>
        <v>11.40</v>
      </c>
      <c r="H122" s="40">
        <f t="shared" si="52"/>
        <v>11.4</v>
      </c>
      <c r="I122" s="41" t="str">
        <f t="shared" si="53"/>
        <v>20</v>
      </c>
      <c r="J122" s="42">
        <v>10.5</v>
      </c>
      <c r="K122" s="43" t="str">
        <f t="shared" si="54"/>
        <v>5</v>
      </c>
      <c r="L122" s="44">
        <v>9</v>
      </c>
      <c r="M122" s="43" t="str">
        <f t="shared" si="55"/>
        <v>0</v>
      </c>
      <c r="N122" s="44">
        <v>14.75</v>
      </c>
      <c r="O122" s="43" t="str">
        <f t="shared" si="56"/>
        <v>5</v>
      </c>
      <c r="P122" s="44">
        <v>13</v>
      </c>
      <c r="Q122" s="43" t="str">
        <f t="shared" si="57"/>
        <v>5</v>
      </c>
      <c r="R122" s="45" t="str">
        <f t="shared" si="58"/>
        <v>12.00</v>
      </c>
      <c r="S122" s="40">
        <f t="shared" si="59"/>
        <v>12</v>
      </c>
      <c r="T122" s="43" t="str">
        <f t="shared" si="60"/>
        <v>6</v>
      </c>
      <c r="U122" s="42">
        <v>13</v>
      </c>
      <c r="V122" s="43" t="str">
        <f t="shared" si="61"/>
        <v>3</v>
      </c>
      <c r="W122" s="44">
        <v>10</v>
      </c>
      <c r="X122" s="43" t="str">
        <f t="shared" si="62"/>
        <v>3</v>
      </c>
      <c r="Y122" s="45" t="str">
        <f t="shared" si="63"/>
        <v>11.00</v>
      </c>
      <c r="Z122" s="40">
        <f t="shared" si="64"/>
        <v>11</v>
      </c>
      <c r="AA122" s="41" t="str">
        <f t="shared" si="65"/>
        <v>2</v>
      </c>
      <c r="AB122" s="42">
        <v>11</v>
      </c>
      <c r="AC122" s="43" t="str">
        <f t="shared" si="66"/>
        <v>2</v>
      </c>
      <c r="AD122" s="46" t="str">
        <f t="shared" si="67"/>
        <v>11.75</v>
      </c>
      <c r="AE122" s="46">
        <f t="shared" si="68"/>
        <v>11.75</v>
      </c>
      <c r="AF122" s="43" t="str">
        <f t="shared" si="69"/>
        <v>2</v>
      </c>
      <c r="AG122" s="42">
        <v>12</v>
      </c>
      <c r="AH122" s="43" t="str">
        <f t="shared" si="70"/>
        <v>1</v>
      </c>
      <c r="AI122" s="47">
        <v>11.5</v>
      </c>
      <c r="AJ122" s="43" t="str">
        <f t="shared" si="71"/>
        <v>1</v>
      </c>
      <c r="AK122" s="48" t="str">
        <f t="shared" si="72"/>
        <v>11.53</v>
      </c>
      <c r="AL122" s="49">
        <f t="shared" si="73"/>
        <v>11.53125</v>
      </c>
      <c r="AM122" s="34">
        <f t="shared" si="74"/>
        <v>30</v>
      </c>
      <c r="AN122" s="50" t="str">
        <f t="shared" si="75"/>
        <v>11.31</v>
      </c>
      <c r="AO122" s="51">
        <f t="shared" si="76"/>
        <v>11.3125</v>
      </c>
      <c r="AP122" s="41" t="str">
        <f t="shared" si="77"/>
        <v>20</v>
      </c>
      <c r="AQ122" s="42">
        <v>11.5</v>
      </c>
      <c r="AR122" s="43" t="str">
        <f t="shared" si="78"/>
        <v>5</v>
      </c>
      <c r="AS122" s="44">
        <v>9.875</v>
      </c>
      <c r="AT122" s="43" t="str">
        <f t="shared" si="79"/>
        <v>0</v>
      </c>
      <c r="AU122" s="44">
        <v>10</v>
      </c>
      <c r="AV122" s="43" t="str">
        <f t="shared" si="80"/>
        <v>5</v>
      </c>
      <c r="AW122" s="44">
        <v>14.5</v>
      </c>
      <c r="AX122" s="43" t="str">
        <f t="shared" si="81"/>
        <v>5</v>
      </c>
      <c r="AY122" s="52" t="str">
        <f t="shared" si="82"/>
        <v>15.83</v>
      </c>
      <c r="AZ122" s="51">
        <f t="shared" si="83"/>
        <v>15.833333333333334</v>
      </c>
      <c r="BA122" s="41" t="str">
        <f t="shared" si="84"/>
        <v>6</v>
      </c>
      <c r="BB122" s="42">
        <v>16</v>
      </c>
      <c r="BC122" s="43" t="str">
        <f t="shared" si="85"/>
        <v>3</v>
      </c>
      <c r="BD122" s="47">
        <v>15.5</v>
      </c>
      <c r="BE122" s="43" t="str">
        <f t="shared" si="86"/>
        <v>3</v>
      </c>
      <c r="BF122" s="52" t="str">
        <f t="shared" si="87"/>
        <v>12.00</v>
      </c>
      <c r="BG122" s="51">
        <f t="shared" si="88"/>
        <v>12</v>
      </c>
      <c r="BH122" s="41" t="str">
        <f t="shared" si="89"/>
        <v>2</v>
      </c>
      <c r="BI122" s="42">
        <v>12</v>
      </c>
      <c r="BJ122" s="43" t="str">
        <f t="shared" si="90"/>
        <v>2</v>
      </c>
      <c r="BK122" s="52" t="str">
        <f t="shared" si="91"/>
        <v>9.50</v>
      </c>
      <c r="BL122" s="53">
        <f t="shared" si="92"/>
        <v>9.5</v>
      </c>
      <c r="BM122" s="43">
        <f t="shared" si="93"/>
        <v>1</v>
      </c>
      <c r="BN122" s="42">
        <v>9</v>
      </c>
      <c r="BO122" s="43" t="str">
        <f t="shared" si="94"/>
        <v>0</v>
      </c>
      <c r="BP122" s="47">
        <v>10</v>
      </c>
      <c r="BQ122" s="43" t="str">
        <f t="shared" si="95"/>
        <v>1</v>
      </c>
      <c r="BR122" s="54" t="str">
        <f t="shared" si="96"/>
        <v>11.98</v>
      </c>
      <c r="BS122" s="55">
        <f t="shared" si="97"/>
        <v>11.9765625</v>
      </c>
      <c r="BT122" s="34">
        <f t="shared" si="98"/>
        <v>30</v>
      </c>
      <c r="BU122" s="56" t="str">
        <f t="shared" si="99"/>
        <v>11.75</v>
      </c>
      <c r="BV122" s="57">
        <f t="shared" si="100"/>
        <v>11.75390625</v>
      </c>
      <c r="BW122" s="58" t="str">
        <f t="shared" si="101"/>
        <v>Admis(e)</v>
      </c>
      <c r="BX122" s="66">
        <v>1</v>
      </c>
    </row>
    <row r="123" spans="1:76" ht="15.75">
      <c r="A123" s="34">
        <v>116</v>
      </c>
      <c r="B123" s="36" t="s">
        <v>537</v>
      </c>
      <c r="C123" s="36" t="s">
        <v>538</v>
      </c>
      <c r="D123" s="37" t="s">
        <v>539</v>
      </c>
      <c r="E123" s="38" t="s">
        <v>540</v>
      </c>
      <c r="F123" s="34" t="s">
        <v>457</v>
      </c>
      <c r="G123" s="39" t="str">
        <f t="shared" si="51"/>
        <v>7.23</v>
      </c>
      <c r="H123" s="40">
        <f t="shared" si="52"/>
        <v>7.2249999999999996</v>
      </c>
      <c r="I123" s="41">
        <f t="shared" si="53"/>
        <v>10</v>
      </c>
      <c r="J123" s="42">
        <v>6.5</v>
      </c>
      <c r="K123" s="43" t="str">
        <f t="shared" si="54"/>
        <v>0</v>
      </c>
      <c r="L123" s="44">
        <v>3.25</v>
      </c>
      <c r="M123" s="43" t="str">
        <f t="shared" si="55"/>
        <v>0</v>
      </c>
      <c r="N123" s="44">
        <v>10.5</v>
      </c>
      <c r="O123" s="43" t="str">
        <f t="shared" si="56"/>
        <v>5</v>
      </c>
      <c r="P123" s="61">
        <v>11</v>
      </c>
      <c r="Q123" s="43" t="str">
        <f t="shared" si="57"/>
        <v>5</v>
      </c>
      <c r="R123" s="45" t="str">
        <f t="shared" si="58"/>
        <v>10.00</v>
      </c>
      <c r="S123" s="40">
        <f t="shared" si="59"/>
        <v>10</v>
      </c>
      <c r="T123" s="43" t="str">
        <f t="shared" si="60"/>
        <v>6</v>
      </c>
      <c r="U123" s="60">
        <v>10</v>
      </c>
      <c r="V123" s="43" t="str">
        <f t="shared" si="61"/>
        <v>3</v>
      </c>
      <c r="W123" s="61">
        <v>10</v>
      </c>
      <c r="X123" s="43" t="str">
        <f t="shared" si="62"/>
        <v>3</v>
      </c>
      <c r="Y123" s="45" t="str">
        <f t="shared" si="63"/>
        <v>12.00</v>
      </c>
      <c r="Z123" s="40">
        <f t="shared" si="64"/>
        <v>12</v>
      </c>
      <c r="AA123" s="41" t="str">
        <f t="shared" si="65"/>
        <v>2</v>
      </c>
      <c r="AB123" s="60">
        <v>12</v>
      </c>
      <c r="AC123" s="43" t="str">
        <f t="shared" si="66"/>
        <v>2</v>
      </c>
      <c r="AD123" s="46" t="str">
        <f t="shared" si="67"/>
        <v>9.75</v>
      </c>
      <c r="AE123" s="46">
        <f t="shared" si="68"/>
        <v>9.75</v>
      </c>
      <c r="AF123" s="43">
        <f t="shared" si="69"/>
        <v>1</v>
      </c>
      <c r="AG123" s="42">
        <v>8</v>
      </c>
      <c r="AH123" s="43" t="str">
        <f t="shared" si="70"/>
        <v>0</v>
      </c>
      <c r="AI123" s="63">
        <v>11.5</v>
      </c>
      <c r="AJ123" s="43" t="str">
        <f t="shared" si="71"/>
        <v>1</v>
      </c>
      <c r="AK123" s="48" t="str">
        <f t="shared" si="72"/>
        <v>8.36</v>
      </c>
      <c r="AL123" s="49">
        <f t="shared" si="73"/>
        <v>8.359375</v>
      </c>
      <c r="AM123" s="34">
        <f t="shared" si="74"/>
        <v>19</v>
      </c>
      <c r="AN123" s="50" t="str">
        <f t="shared" si="75"/>
        <v>9.63</v>
      </c>
      <c r="AO123" s="51">
        <f t="shared" si="76"/>
        <v>9.625</v>
      </c>
      <c r="AP123" s="41">
        <f t="shared" si="77"/>
        <v>5</v>
      </c>
      <c r="AQ123" s="60">
        <v>9</v>
      </c>
      <c r="AR123" s="43" t="str">
        <f t="shared" si="78"/>
        <v>0</v>
      </c>
      <c r="AS123" s="61">
        <v>7.5</v>
      </c>
      <c r="AT123" s="43" t="str">
        <f t="shared" si="79"/>
        <v>0</v>
      </c>
      <c r="AU123" s="61">
        <v>9.75</v>
      </c>
      <c r="AV123" s="43" t="str">
        <f t="shared" si="80"/>
        <v>0</v>
      </c>
      <c r="AW123" s="64">
        <v>13.625</v>
      </c>
      <c r="AX123" s="43" t="str">
        <f t="shared" si="81"/>
        <v>5</v>
      </c>
      <c r="AY123" s="52" t="str">
        <f t="shared" si="82"/>
        <v>14.08</v>
      </c>
      <c r="AZ123" s="51">
        <f t="shared" si="83"/>
        <v>14.083333333333334</v>
      </c>
      <c r="BA123" s="41" t="str">
        <f t="shared" si="84"/>
        <v>6</v>
      </c>
      <c r="BB123" s="60">
        <v>14</v>
      </c>
      <c r="BC123" s="43" t="str">
        <f t="shared" si="85"/>
        <v>3</v>
      </c>
      <c r="BD123" s="63">
        <v>14.25</v>
      </c>
      <c r="BE123" s="43" t="str">
        <f t="shared" si="86"/>
        <v>3</v>
      </c>
      <c r="BF123" s="52" t="str">
        <f t="shared" si="87"/>
        <v>8.00</v>
      </c>
      <c r="BG123" s="51">
        <f t="shared" si="88"/>
        <v>8</v>
      </c>
      <c r="BH123" s="41" t="str">
        <f t="shared" si="89"/>
        <v>0</v>
      </c>
      <c r="BI123" s="60">
        <v>8</v>
      </c>
      <c r="BJ123" s="43" t="str">
        <f t="shared" si="90"/>
        <v>0</v>
      </c>
      <c r="BK123" s="52" t="str">
        <f t="shared" si="91"/>
        <v>9.13</v>
      </c>
      <c r="BL123" s="53">
        <f t="shared" si="92"/>
        <v>9.125</v>
      </c>
      <c r="BM123" s="43">
        <f t="shared" si="93"/>
        <v>1</v>
      </c>
      <c r="BN123" s="60">
        <v>7</v>
      </c>
      <c r="BO123" s="43" t="str">
        <f t="shared" si="94"/>
        <v>0</v>
      </c>
      <c r="BP123" s="63">
        <v>11.25</v>
      </c>
      <c r="BQ123" s="43" t="str">
        <f t="shared" si="95"/>
        <v>1</v>
      </c>
      <c r="BR123" s="54" t="str">
        <f t="shared" si="96"/>
        <v>10.30</v>
      </c>
      <c r="BS123" s="55">
        <f t="shared" si="97"/>
        <v>10.296875</v>
      </c>
      <c r="BT123" s="34">
        <f t="shared" si="98"/>
        <v>30</v>
      </c>
      <c r="BU123" s="56" t="str">
        <f t="shared" si="99"/>
        <v>9.33</v>
      </c>
      <c r="BV123" s="57">
        <f t="shared" si="100"/>
        <v>9.328125</v>
      </c>
      <c r="BW123" s="58" t="s">
        <v>95</v>
      </c>
      <c r="BX123" s="73"/>
    </row>
    <row r="124" spans="1:76" ht="15.75">
      <c r="A124" s="34">
        <v>117</v>
      </c>
      <c r="B124" s="36" t="s">
        <v>541</v>
      </c>
      <c r="C124" s="36" t="s">
        <v>542</v>
      </c>
      <c r="D124" s="37" t="s">
        <v>543</v>
      </c>
      <c r="E124" s="38" t="s">
        <v>544</v>
      </c>
      <c r="F124" s="34" t="s">
        <v>426</v>
      </c>
      <c r="G124" s="39" t="str">
        <f t="shared" si="51"/>
        <v>10.35</v>
      </c>
      <c r="H124" s="40">
        <f t="shared" si="52"/>
        <v>10.35</v>
      </c>
      <c r="I124" s="41" t="str">
        <f t="shared" si="53"/>
        <v>20</v>
      </c>
      <c r="J124" s="42">
        <v>9.75</v>
      </c>
      <c r="K124" s="43" t="str">
        <f t="shared" si="54"/>
        <v>0</v>
      </c>
      <c r="L124" s="44">
        <v>8.75</v>
      </c>
      <c r="M124" s="43" t="str">
        <f t="shared" si="55"/>
        <v>0</v>
      </c>
      <c r="N124" s="44">
        <v>12.25</v>
      </c>
      <c r="O124" s="43" t="str">
        <f t="shared" si="56"/>
        <v>5</v>
      </c>
      <c r="P124" s="44">
        <v>11.75</v>
      </c>
      <c r="Q124" s="43" t="str">
        <f t="shared" si="57"/>
        <v>5</v>
      </c>
      <c r="R124" s="45" t="str">
        <f t="shared" si="58"/>
        <v>7.25</v>
      </c>
      <c r="S124" s="40">
        <f t="shared" si="59"/>
        <v>7.25</v>
      </c>
      <c r="T124" s="43">
        <f t="shared" si="60"/>
        <v>3</v>
      </c>
      <c r="U124" s="42">
        <v>4.75</v>
      </c>
      <c r="V124" s="43" t="str">
        <f t="shared" si="61"/>
        <v>0</v>
      </c>
      <c r="W124" s="44">
        <v>12.25</v>
      </c>
      <c r="X124" s="43" t="str">
        <f t="shared" si="62"/>
        <v>3</v>
      </c>
      <c r="Y124" s="45" t="str">
        <f t="shared" si="63"/>
        <v>10.00</v>
      </c>
      <c r="Z124" s="40">
        <f t="shared" si="64"/>
        <v>10</v>
      </c>
      <c r="AA124" s="41" t="str">
        <f t="shared" si="65"/>
        <v>2</v>
      </c>
      <c r="AB124" s="42">
        <v>10</v>
      </c>
      <c r="AC124" s="43" t="str">
        <f t="shared" si="66"/>
        <v>2</v>
      </c>
      <c r="AD124" s="46" t="str">
        <f t="shared" si="67"/>
        <v>10.25</v>
      </c>
      <c r="AE124" s="46">
        <f t="shared" si="68"/>
        <v>10.25</v>
      </c>
      <c r="AF124" s="43" t="str">
        <f t="shared" si="69"/>
        <v>2</v>
      </c>
      <c r="AG124" s="42">
        <v>11</v>
      </c>
      <c r="AH124" s="43" t="str">
        <f t="shared" si="70"/>
        <v>1</v>
      </c>
      <c r="AI124" s="47">
        <v>9.5</v>
      </c>
      <c r="AJ124" s="43" t="str">
        <f t="shared" si="71"/>
        <v>0</v>
      </c>
      <c r="AK124" s="48" t="str">
        <f t="shared" si="72"/>
        <v>9.73</v>
      </c>
      <c r="AL124" s="49">
        <f t="shared" si="73"/>
        <v>9.734375</v>
      </c>
      <c r="AM124" s="34">
        <f t="shared" si="74"/>
        <v>27</v>
      </c>
      <c r="AN124" s="50" t="str">
        <f t="shared" si="75"/>
        <v>8.25</v>
      </c>
      <c r="AO124" s="51">
        <f t="shared" si="76"/>
        <v>8.25</v>
      </c>
      <c r="AP124" s="41">
        <f t="shared" si="77"/>
        <v>0</v>
      </c>
      <c r="AQ124" s="42">
        <v>7.75</v>
      </c>
      <c r="AR124" s="43" t="str">
        <f t="shared" si="78"/>
        <v>0</v>
      </c>
      <c r="AS124" s="44">
        <v>9.25</v>
      </c>
      <c r="AT124" s="43" t="str">
        <f t="shared" si="79"/>
        <v>0</v>
      </c>
      <c r="AU124" s="44">
        <v>9</v>
      </c>
      <c r="AV124" s="43" t="str">
        <f t="shared" si="80"/>
        <v>0</v>
      </c>
      <c r="AW124" s="44">
        <v>6.75</v>
      </c>
      <c r="AX124" s="43" t="str">
        <f t="shared" si="81"/>
        <v>0</v>
      </c>
      <c r="AY124" s="52" t="str">
        <f t="shared" si="82"/>
        <v>15.00</v>
      </c>
      <c r="AZ124" s="51">
        <f t="shared" si="83"/>
        <v>15</v>
      </c>
      <c r="BA124" s="41" t="str">
        <f t="shared" si="84"/>
        <v>6</v>
      </c>
      <c r="BB124" s="42">
        <v>15</v>
      </c>
      <c r="BC124" s="43" t="str">
        <f t="shared" si="85"/>
        <v>3</v>
      </c>
      <c r="BD124" s="47">
        <v>15</v>
      </c>
      <c r="BE124" s="43" t="str">
        <f t="shared" si="86"/>
        <v>3</v>
      </c>
      <c r="BF124" s="52" t="str">
        <f t="shared" si="87"/>
        <v>10.00</v>
      </c>
      <c r="BG124" s="51">
        <f t="shared" si="88"/>
        <v>10</v>
      </c>
      <c r="BH124" s="41" t="str">
        <f t="shared" si="89"/>
        <v>2</v>
      </c>
      <c r="BI124" s="42">
        <v>10</v>
      </c>
      <c r="BJ124" s="43" t="str">
        <f t="shared" si="90"/>
        <v>2</v>
      </c>
      <c r="BK124" s="52" t="str">
        <f t="shared" si="91"/>
        <v>9.50</v>
      </c>
      <c r="BL124" s="53">
        <f t="shared" si="92"/>
        <v>9.5</v>
      </c>
      <c r="BM124" s="43">
        <f t="shared" si="93"/>
        <v>1</v>
      </c>
      <c r="BN124" s="42">
        <v>6</v>
      </c>
      <c r="BO124" s="43" t="str">
        <f t="shared" si="94"/>
        <v>0</v>
      </c>
      <c r="BP124" s="47">
        <v>13</v>
      </c>
      <c r="BQ124" s="43" t="str">
        <f t="shared" si="95"/>
        <v>1</v>
      </c>
      <c r="BR124" s="54" t="str">
        <f t="shared" si="96"/>
        <v>9.78</v>
      </c>
      <c r="BS124" s="55">
        <f t="shared" si="97"/>
        <v>9.78125</v>
      </c>
      <c r="BT124" s="34">
        <f t="shared" si="98"/>
        <v>9</v>
      </c>
      <c r="BU124" s="56" t="str">
        <f t="shared" si="99"/>
        <v>9.76</v>
      </c>
      <c r="BV124" s="57">
        <f t="shared" si="100"/>
        <v>9.7578125</v>
      </c>
      <c r="BW124" s="58" t="s">
        <v>95</v>
      </c>
      <c r="BX124" s="69"/>
    </row>
    <row r="125" spans="1:76" ht="15.75">
      <c r="A125" s="34">
        <v>118</v>
      </c>
      <c r="B125" s="36" t="s">
        <v>545</v>
      </c>
      <c r="C125" s="36" t="s">
        <v>546</v>
      </c>
      <c r="D125" s="37" t="s">
        <v>547</v>
      </c>
      <c r="E125" s="38" t="s">
        <v>548</v>
      </c>
      <c r="F125" s="34" t="s">
        <v>203</v>
      </c>
      <c r="G125" s="39" t="str">
        <f t="shared" si="51"/>
        <v>10.33</v>
      </c>
      <c r="H125" s="40">
        <f t="shared" si="52"/>
        <v>10.324999999999999</v>
      </c>
      <c r="I125" s="41" t="str">
        <f t="shared" si="53"/>
        <v>20</v>
      </c>
      <c r="J125" s="42">
        <v>8.25</v>
      </c>
      <c r="K125" s="43" t="str">
        <f t="shared" si="54"/>
        <v>0</v>
      </c>
      <c r="L125" s="44">
        <v>9</v>
      </c>
      <c r="M125" s="43" t="str">
        <f t="shared" si="55"/>
        <v>0</v>
      </c>
      <c r="N125" s="44">
        <v>12.75</v>
      </c>
      <c r="O125" s="43" t="str">
        <f t="shared" si="56"/>
        <v>5</v>
      </c>
      <c r="P125" s="44">
        <v>13</v>
      </c>
      <c r="Q125" s="43" t="str">
        <f t="shared" si="57"/>
        <v>5</v>
      </c>
      <c r="R125" s="45" t="str">
        <f t="shared" si="58"/>
        <v>9.25</v>
      </c>
      <c r="S125" s="40">
        <f t="shared" si="59"/>
        <v>9.25</v>
      </c>
      <c r="T125" s="43">
        <f t="shared" si="60"/>
        <v>0</v>
      </c>
      <c r="U125" s="42">
        <v>9.25</v>
      </c>
      <c r="V125" s="43" t="str">
        <f t="shared" si="61"/>
        <v>0</v>
      </c>
      <c r="W125" s="44">
        <v>9.25</v>
      </c>
      <c r="X125" s="43" t="str">
        <f t="shared" si="62"/>
        <v>0</v>
      </c>
      <c r="Y125" s="45" t="str">
        <f t="shared" si="63"/>
        <v>9.00</v>
      </c>
      <c r="Z125" s="40">
        <f t="shared" si="64"/>
        <v>9</v>
      </c>
      <c r="AA125" s="41">
        <f t="shared" si="65"/>
        <v>0</v>
      </c>
      <c r="AB125" s="42">
        <v>9</v>
      </c>
      <c r="AC125" s="43" t="str">
        <f t="shared" si="66"/>
        <v>0</v>
      </c>
      <c r="AD125" s="46" t="str">
        <f t="shared" si="67"/>
        <v>10.25</v>
      </c>
      <c r="AE125" s="46">
        <f t="shared" si="68"/>
        <v>10.25</v>
      </c>
      <c r="AF125" s="43" t="str">
        <f t="shared" si="69"/>
        <v>2</v>
      </c>
      <c r="AG125" s="42">
        <v>10</v>
      </c>
      <c r="AH125" s="43" t="str">
        <f t="shared" si="70"/>
        <v>1</v>
      </c>
      <c r="AI125" s="47">
        <v>10.5</v>
      </c>
      <c r="AJ125" s="43" t="str">
        <f t="shared" si="71"/>
        <v>1</v>
      </c>
      <c r="AK125" s="48" t="str">
        <f t="shared" si="72"/>
        <v>10.03</v>
      </c>
      <c r="AL125" s="49">
        <f t="shared" si="73"/>
        <v>10.03125</v>
      </c>
      <c r="AM125" s="34">
        <f t="shared" si="74"/>
        <v>30</v>
      </c>
      <c r="AN125" s="50" t="str">
        <f t="shared" si="75"/>
        <v>9.20</v>
      </c>
      <c r="AO125" s="51">
        <f t="shared" si="76"/>
        <v>9.1999999999999993</v>
      </c>
      <c r="AP125" s="41">
        <f t="shared" si="77"/>
        <v>0</v>
      </c>
      <c r="AQ125" s="42">
        <v>9.75</v>
      </c>
      <c r="AR125" s="43" t="str">
        <f t="shared" si="78"/>
        <v>0</v>
      </c>
      <c r="AS125" s="44">
        <v>9.25</v>
      </c>
      <c r="AT125" s="43" t="str">
        <f t="shared" si="79"/>
        <v>0</v>
      </c>
      <c r="AU125" s="44">
        <v>9.75</v>
      </c>
      <c r="AV125" s="43" t="str">
        <f t="shared" si="80"/>
        <v>0</v>
      </c>
      <c r="AW125" s="44">
        <v>7.75</v>
      </c>
      <c r="AX125" s="43" t="str">
        <f t="shared" si="81"/>
        <v>0</v>
      </c>
      <c r="AY125" s="52" t="str">
        <f t="shared" si="82"/>
        <v>14.67</v>
      </c>
      <c r="AZ125" s="51">
        <f t="shared" si="83"/>
        <v>14.666666666666666</v>
      </c>
      <c r="BA125" s="41" t="str">
        <f t="shared" si="84"/>
        <v>6</v>
      </c>
      <c r="BB125" s="42">
        <v>15</v>
      </c>
      <c r="BC125" s="43" t="str">
        <f t="shared" si="85"/>
        <v>3</v>
      </c>
      <c r="BD125" s="47">
        <v>14</v>
      </c>
      <c r="BE125" s="43" t="str">
        <f t="shared" si="86"/>
        <v>3</v>
      </c>
      <c r="BF125" s="52" t="str">
        <f t="shared" si="87"/>
        <v>11.00</v>
      </c>
      <c r="BG125" s="51">
        <f t="shared" si="88"/>
        <v>11</v>
      </c>
      <c r="BH125" s="41" t="str">
        <f t="shared" si="89"/>
        <v>2</v>
      </c>
      <c r="BI125" s="42">
        <v>11</v>
      </c>
      <c r="BJ125" s="43" t="str">
        <f t="shared" si="90"/>
        <v>2</v>
      </c>
      <c r="BK125" s="52" t="str">
        <f t="shared" si="91"/>
        <v>9.00</v>
      </c>
      <c r="BL125" s="53">
        <f t="shared" si="92"/>
        <v>9</v>
      </c>
      <c r="BM125" s="43">
        <f t="shared" si="93"/>
        <v>1</v>
      </c>
      <c r="BN125" s="42">
        <v>6</v>
      </c>
      <c r="BO125" s="43" t="str">
        <f t="shared" si="94"/>
        <v>0</v>
      </c>
      <c r="BP125" s="47">
        <v>12</v>
      </c>
      <c r="BQ125" s="43" t="str">
        <f t="shared" si="95"/>
        <v>1</v>
      </c>
      <c r="BR125" s="54" t="str">
        <f t="shared" si="96"/>
        <v>10.31</v>
      </c>
      <c r="BS125" s="55">
        <f t="shared" si="97"/>
        <v>10.3125</v>
      </c>
      <c r="BT125" s="34">
        <f t="shared" si="98"/>
        <v>30</v>
      </c>
      <c r="BU125" s="56" t="str">
        <f t="shared" si="99"/>
        <v>10.17</v>
      </c>
      <c r="BV125" s="57">
        <f t="shared" si="100"/>
        <v>10.171875</v>
      </c>
      <c r="BW125" s="58" t="str">
        <f t="shared" ref="BW125:BW165" si="102">IF((BV125&gt;9.99),"Admis(e)","Rattrapage")</f>
        <v>Admis(e)</v>
      </c>
      <c r="BX125" s="73">
        <v>2</v>
      </c>
    </row>
    <row r="126" spans="1:76" ht="15.75">
      <c r="A126" s="34">
        <v>119</v>
      </c>
      <c r="B126" s="67" t="s">
        <v>549</v>
      </c>
      <c r="C126" s="67" t="s">
        <v>550</v>
      </c>
      <c r="D126" s="68" t="s">
        <v>417</v>
      </c>
      <c r="E126" s="38" t="s">
        <v>551</v>
      </c>
      <c r="F126" s="34" t="s">
        <v>484</v>
      </c>
      <c r="G126" s="39" t="str">
        <f t="shared" si="51"/>
        <v>10.15</v>
      </c>
      <c r="H126" s="40">
        <f t="shared" si="52"/>
        <v>10.15</v>
      </c>
      <c r="I126" s="41" t="str">
        <f t="shared" si="53"/>
        <v>20</v>
      </c>
      <c r="J126" s="42">
        <v>8.5</v>
      </c>
      <c r="K126" s="43" t="str">
        <f t="shared" si="54"/>
        <v>0</v>
      </c>
      <c r="L126" s="44">
        <v>8</v>
      </c>
      <c r="M126" s="43" t="str">
        <f t="shared" si="55"/>
        <v>0</v>
      </c>
      <c r="N126" s="44">
        <v>12.5</v>
      </c>
      <c r="O126" s="43" t="str">
        <f t="shared" si="56"/>
        <v>5</v>
      </c>
      <c r="P126" s="44">
        <v>13.5</v>
      </c>
      <c r="Q126" s="43" t="str">
        <f t="shared" si="57"/>
        <v>5</v>
      </c>
      <c r="R126" s="45" t="str">
        <f t="shared" si="58"/>
        <v>7.50</v>
      </c>
      <c r="S126" s="40">
        <f t="shared" si="59"/>
        <v>7.5</v>
      </c>
      <c r="T126" s="43">
        <f t="shared" si="60"/>
        <v>0</v>
      </c>
      <c r="U126" s="42">
        <v>8.25</v>
      </c>
      <c r="V126" s="43" t="str">
        <f t="shared" si="61"/>
        <v>0</v>
      </c>
      <c r="W126" s="44">
        <v>6</v>
      </c>
      <c r="X126" s="43" t="str">
        <f t="shared" si="62"/>
        <v>0</v>
      </c>
      <c r="Y126" s="45" t="str">
        <f t="shared" si="63"/>
        <v>7.00</v>
      </c>
      <c r="Z126" s="40">
        <f t="shared" si="64"/>
        <v>7</v>
      </c>
      <c r="AA126" s="41">
        <f t="shared" si="65"/>
        <v>0</v>
      </c>
      <c r="AB126" s="42">
        <v>7</v>
      </c>
      <c r="AC126" s="43" t="str">
        <f t="shared" si="66"/>
        <v>0</v>
      </c>
      <c r="AD126" s="46" t="str">
        <f t="shared" si="67"/>
        <v>8.50</v>
      </c>
      <c r="AE126" s="46">
        <f t="shared" si="68"/>
        <v>8.5</v>
      </c>
      <c r="AF126" s="43">
        <f t="shared" si="69"/>
        <v>1</v>
      </c>
      <c r="AG126" s="42">
        <v>7</v>
      </c>
      <c r="AH126" s="43" t="str">
        <f t="shared" si="70"/>
        <v>0</v>
      </c>
      <c r="AI126" s="47">
        <v>10</v>
      </c>
      <c r="AJ126" s="43" t="str">
        <f t="shared" si="71"/>
        <v>1</v>
      </c>
      <c r="AK126" s="48" t="str">
        <f t="shared" si="72"/>
        <v>9.25</v>
      </c>
      <c r="AL126" s="49">
        <f t="shared" si="73"/>
        <v>9.25</v>
      </c>
      <c r="AM126" s="34">
        <f t="shared" si="74"/>
        <v>21</v>
      </c>
      <c r="AN126" s="50" t="str">
        <f t="shared" si="75"/>
        <v>9.55</v>
      </c>
      <c r="AO126" s="51">
        <f t="shared" si="76"/>
        <v>9.5500000000000007</v>
      </c>
      <c r="AP126" s="41">
        <f t="shared" si="77"/>
        <v>5</v>
      </c>
      <c r="AQ126" s="42">
        <v>7.75</v>
      </c>
      <c r="AR126" s="43" t="str">
        <f t="shared" si="78"/>
        <v>0</v>
      </c>
      <c r="AS126" s="44">
        <v>12.75</v>
      </c>
      <c r="AT126" s="43" t="str">
        <f t="shared" si="79"/>
        <v>5</v>
      </c>
      <c r="AU126" s="44">
        <v>9.25</v>
      </c>
      <c r="AV126" s="43" t="str">
        <f t="shared" si="80"/>
        <v>0</v>
      </c>
      <c r="AW126" s="44">
        <v>7.75</v>
      </c>
      <c r="AX126" s="43" t="str">
        <f t="shared" si="81"/>
        <v>0</v>
      </c>
      <c r="AY126" s="52" t="str">
        <f t="shared" si="82"/>
        <v>15.83</v>
      </c>
      <c r="AZ126" s="51">
        <f t="shared" si="83"/>
        <v>15.833333333333334</v>
      </c>
      <c r="BA126" s="41" t="str">
        <f t="shared" si="84"/>
        <v>6</v>
      </c>
      <c r="BB126" s="42">
        <v>16</v>
      </c>
      <c r="BC126" s="43" t="str">
        <f t="shared" si="85"/>
        <v>3</v>
      </c>
      <c r="BD126" s="47">
        <v>15.5</v>
      </c>
      <c r="BE126" s="43" t="str">
        <f t="shared" si="86"/>
        <v>3</v>
      </c>
      <c r="BF126" s="52" t="str">
        <f t="shared" si="87"/>
        <v>10.00</v>
      </c>
      <c r="BG126" s="51">
        <f t="shared" si="88"/>
        <v>10</v>
      </c>
      <c r="BH126" s="41" t="str">
        <f t="shared" si="89"/>
        <v>2</v>
      </c>
      <c r="BI126" s="42">
        <v>10</v>
      </c>
      <c r="BJ126" s="43" t="str">
        <f t="shared" si="90"/>
        <v>2</v>
      </c>
      <c r="BK126" s="52" t="str">
        <f t="shared" si="91"/>
        <v>10.75</v>
      </c>
      <c r="BL126" s="53">
        <f t="shared" si="92"/>
        <v>10.75</v>
      </c>
      <c r="BM126" s="43" t="str">
        <f t="shared" si="93"/>
        <v>2</v>
      </c>
      <c r="BN126" s="42">
        <v>6.5</v>
      </c>
      <c r="BO126" s="43" t="str">
        <f t="shared" si="94"/>
        <v>0</v>
      </c>
      <c r="BP126" s="47">
        <v>15</v>
      </c>
      <c r="BQ126" s="43" t="str">
        <f t="shared" si="95"/>
        <v>1</v>
      </c>
      <c r="BR126" s="54" t="str">
        <f t="shared" si="96"/>
        <v>10.91</v>
      </c>
      <c r="BS126" s="55">
        <f t="shared" si="97"/>
        <v>10.90625</v>
      </c>
      <c r="BT126" s="34">
        <f t="shared" si="98"/>
        <v>30</v>
      </c>
      <c r="BU126" s="56" t="str">
        <f t="shared" si="99"/>
        <v>10.08</v>
      </c>
      <c r="BV126" s="57">
        <f t="shared" si="100"/>
        <v>10.078125</v>
      </c>
      <c r="BW126" s="58" t="str">
        <f t="shared" si="102"/>
        <v>Admis(e)</v>
      </c>
      <c r="BX126" s="73">
        <v>2</v>
      </c>
    </row>
    <row r="127" spans="1:76" ht="15.75">
      <c r="A127" s="34">
        <v>120</v>
      </c>
      <c r="B127" s="36" t="s">
        <v>552</v>
      </c>
      <c r="C127" s="36" t="s">
        <v>550</v>
      </c>
      <c r="D127" s="37" t="s">
        <v>505</v>
      </c>
      <c r="E127" s="38" t="s">
        <v>553</v>
      </c>
      <c r="F127" s="34" t="s">
        <v>79</v>
      </c>
      <c r="G127" s="39" t="str">
        <f t="shared" si="51"/>
        <v>11.10</v>
      </c>
      <c r="H127" s="40">
        <f t="shared" si="52"/>
        <v>11.1</v>
      </c>
      <c r="I127" s="41" t="str">
        <f t="shared" si="53"/>
        <v>20</v>
      </c>
      <c r="J127" s="42">
        <v>10</v>
      </c>
      <c r="K127" s="43" t="str">
        <f t="shared" si="54"/>
        <v>5</v>
      </c>
      <c r="L127" s="44">
        <v>9</v>
      </c>
      <c r="M127" s="43" t="str">
        <f t="shared" si="55"/>
        <v>0</v>
      </c>
      <c r="N127" s="44">
        <v>13.75</v>
      </c>
      <c r="O127" s="43" t="str">
        <f t="shared" si="56"/>
        <v>5</v>
      </c>
      <c r="P127" s="44">
        <v>13.25</v>
      </c>
      <c r="Q127" s="43" t="str">
        <f t="shared" si="57"/>
        <v>5</v>
      </c>
      <c r="R127" s="45" t="str">
        <f t="shared" si="58"/>
        <v>11.83</v>
      </c>
      <c r="S127" s="40">
        <f t="shared" si="59"/>
        <v>11.833333333333334</v>
      </c>
      <c r="T127" s="43" t="str">
        <f t="shared" si="60"/>
        <v>6</v>
      </c>
      <c r="U127" s="42">
        <v>13</v>
      </c>
      <c r="V127" s="43" t="str">
        <f t="shared" si="61"/>
        <v>3</v>
      </c>
      <c r="W127" s="44">
        <v>9.5</v>
      </c>
      <c r="X127" s="43" t="str">
        <f t="shared" si="62"/>
        <v>0</v>
      </c>
      <c r="Y127" s="45" t="str">
        <f t="shared" si="63"/>
        <v>6.00</v>
      </c>
      <c r="Z127" s="40">
        <f t="shared" si="64"/>
        <v>6</v>
      </c>
      <c r="AA127" s="41">
        <f t="shared" si="65"/>
        <v>0</v>
      </c>
      <c r="AB127" s="42">
        <v>6</v>
      </c>
      <c r="AC127" s="43" t="str">
        <f t="shared" si="66"/>
        <v>0</v>
      </c>
      <c r="AD127" s="46" t="str">
        <f t="shared" si="67"/>
        <v>10.00</v>
      </c>
      <c r="AE127" s="46">
        <f t="shared" si="68"/>
        <v>10</v>
      </c>
      <c r="AF127" s="43" t="str">
        <f t="shared" si="69"/>
        <v>2</v>
      </c>
      <c r="AG127" s="42">
        <v>12</v>
      </c>
      <c r="AH127" s="43" t="str">
        <f t="shared" si="70"/>
        <v>1</v>
      </c>
      <c r="AI127" s="47">
        <v>8</v>
      </c>
      <c r="AJ127" s="43" t="str">
        <f t="shared" si="71"/>
        <v>0</v>
      </c>
      <c r="AK127" s="48" t="str">
        <f t="shared" si="72"/>
        <v>10.78</v>
      </c>
      <c r="AL127" s="49">
        <f t="shared" si="73"/>
        <v>10.78125</v>
      </c>
      <c r="AM127" s="34">
        <f t="shared" si="74"/>
        <v>30</v>
      </c>
      <c r="AN127" s="50" t="str">
        <f t="shared" si="75"/>
        <v>10.53</v>
      </c>
      <c r="AO127" s="51">
        <f t="shared" si="76"/>
        <v>10.525</v>
      </c>
      <c r="AP127" s="41" t="str">
        <f t="shared" si="77"/>
        <v>20</v>
      </c>
      <c r="AQ127" s="42">
        <v>8.75</v>
      </c>
      <c r="AR127" s="43" t="str">
        <f t="shared" si="78"/>
        <v>0</v>
      </c>
      <c r="AS127" s="44">
        <v>10.5</v>
      </c>
      <c r="AT127" s="43" t="str">
        <f t="shared" si="79"/>
        <v>5</v>
      </c>
      <c r="AU127" s="44">
        <v>11.5</v>
      </c>
      <c r="AV127" s="43" t="str">
        <f t="shared" si="80"/>
        <v>5</v>
      </c>
      <c r="AW127" s="44">
        <v>12.25</v>
      </c>
      <c r="AX127" s="43" t="str">
        <f t="shared" si="81"/>
        <v>5</v>
      </c>
      <c r="AY127" s="52" t="str">
        <f t="shared" si="82"/>
        <v>15.83</v>
      </c>
      <c r="AZ127" s="51">
        <f t="shared" si="83"/>
        <v>15.833333333333334</v>
      </c>
      <c r="BA127" s="41" t="str">
        <f t="shared" si="84"/>
        <v>6</v>
      </c>
      <c r="BB127" s="42">
        <v>16</v>
      </c>
      <c r="BC127" s="43" t="str">
        <f t="shared" si="85"/>
        <v>3</v>
      </c>
      <c r="BD127" s="47">
        <v>15.5</v>
      </c>
      <c r="BE127" s="43" t="str">
        <f t="shared" si="86"/>
        <v>3</v>
      </c>
      <c r="BF127" s="52" t="str">
        <f t="shared" si="87"/>
        <v>10.00</v>
      </c>
      <c r="BG127" s="51">
        <f t="shared" si="88"/>
        <v>10</v>
      </c>
      <c r="BH127" s="41" t="str">
        <f t="shared" si="89"/>
        <v>2</v>
      </c>
      <c r="BI127" s="42">
        <v>10</v>
      </c>
      <c r="BJ127" s="43" t="str">
        <f t="shared" si="90"/>
        <v>2</v>
      </c>
      <c r="BK127" s="52" t="str">
        <f t="shared" si="91"/>
        <v>10.75</v>
      </c>
      <c r="BL127" s="53">
        <f t="shared" si="92"/>
        <v>10.75</v>
      </c>
      <c r="BM127" s="43" t="str">
        <f t="shared" si="93"/>
        <v>2</v>
      </c>
      <c r="BN127" s="42">
        <v>8.5</v>
      </c>
      <c r="BO127" s="43" t="str">
        <f t="shared" si="94"/>
        <v>0</v>
      </c>
      <c r="BP127" s="47">
        <v>13</v>
      </c>
      <c r="BQ127" s="43" t="str">
        <f t="shared" si="95"/>
        <v>1</v>
      </c>
      <c r="BR127" s="54" t="str">
        <f t="shared" si="96"/>
        <v>11.52</v>
      </c>
      <c r="BS127" s="55">
        <f t="shared" si="97"/>
        <v>11.515625</v>
      </c>
      <c r="BT127" s="34">
        <f t="shared" si="98"/>
        <v>30</v>
      </c>
      <c r="BU127" s="56" t="str">
        <f t="shared" si="99"/>
        <v>11.15</v>
      </c>
      <c r="BV127" s="57">
        <f t="shared" si="100"/>
        <v>11.1484375</v>
      </c>
      <c r="BW127" s="58" t="str">
        <f t="shared" si="102"/>
        <v>Admis(e)</v>
      </c>
      <c r="BX127" s="66">
        <v>1</v>
      </c>
    </row>
    <row r="128" spans="1:76" ht="15.75">
      <c r="A128" s="34">
        <v>121</v>
      </c>
      <c r="B128" s="36" t="s">
        <v>554</v>
      </c>
      <c r="C128" s="36" t="s">
        <v>555</v>
      </c>
      <c r="D128" s="37" t="s">
        <v>556</v>
      </c>
      <c r="E128" s="38" t="s">
        <v>557</v>
      </c>
      <c r="F128" s="34" t="s">
        <v>203</v>
      </c>
      <c r="G128" s="39" t="str">
        <f t="shared" si="51"/>
        <v>10.05</v>
      </c>
      <c r="H128" s="40">
        <f t="shared" si="52"/>
        <v>10.050000000000001</v>
      </c>
      <c r="I128" s="41" t="str">
        <f t="shared" si="53"/>
        <v>20</v>
      </c>
      <c r="J128" s="42">
        <v>7</v>
      </c>
      <c r="K128" s="43" t="str">
        <f t="shared" si="54"/>
        <v>0</v>
      </c>
      <c r="L128" s="44">
        <v>9.5</v>
      </c>
      <c r="M128" s="43" t="str">
        <f t="shared" si="55"/>
        <v>0</v>
      </c>
      <c r="N128" s="44">
        <v>13.25</v>
      </c>
      <c r="O128" s="43" t="str">
        <f t="shared" si="56"/>
        <v>5</v>
      </c>
      <c r="P128" s="44">
        <v>12.25</v>
      </c>
      <c r="Q128" s="43" t="str">
        <f t="shared" si="57"/>
        <v>5</v>
      </c>
      <c r="R128" s="45" t="str">
        <f t="shared" si="58"/>
        <v>9.25</v>
      </c>
      <c r="S128" s="40">
        <f t="shared" si="59"/>
        <v>9.25</v>
      </c>
      <c r="T128" s="43">
        <f t="shared" si="60"/>
        <v>0</v>
      </c>
      <c r="U128" s="42">
        <v>9</v>
      </c>
      <c r="V128" s="43" t="str">
        <f t="shared" si="61"/>
        <v>0</v>
      </c>
      <c r="W128" s="44">
        <v>9.75</v>
      </c>
      <c r="X128" s="43" t="str">
        <f t="shared" si="62"/>
        <v>0</v>
      </c>
      <c r="Y128" s="45" t="str">
        <f t="shared" si="63"/>
        <v>10.50</v>
      </c>
      <c r="Z128" s="40">
        <f t="shared" si="64"/>
        <v>10.5</v>
      </c>
      <c r="AA128" s="41" t="str">
        <f t="shared" si="65"/>
        <v>2</v>
      </c>
      <c r="AB128" s="42">
        <v>10.5</v>
      </c>
      <c r="AC128" s="43" t="str">
        <f t="shared" si="66"/>
        <v>2</v>
      </c>
      <c r="AD128" s="46" t="str">
        <f t="shared" si="67"/>
        <v>8.75</v>
      </c>
      <c r="AE128" s="46">
        <f t="shared" si="68"/>
        <v>8.75</v>
      </c>
      <c r="AF128" s="43">
        <f t="shared" si="69"/>
        <v>0</v>
      </c>
      <c r="AG128" s="42">
        <v>9</v>
      </c>
      <c r="AH128" s="43" t="str">
        <f t="shared" si="70"/>
        <v>0</v>
      </c>
      <c r="AI128" s="47">
        <v>8.5</v>
      </c>
      <c r="AJ128" s="43" t="str">
        <f t="shared" si="71"/>
        <v>0</v>
      </c>
      <c r="AK128" s="48" t="str">
        <f t="shared" si="72"/>
        <v>9.77</v>
      </c>
      <c r="AL128" s="49">
        <f t="shared" si="73"/>
        <v>9.765625</v>
      </c>
      <c r="AM128" s="34">
        <f t="shared" si="74"/>
        <v>22</v>
      </c>
      <c r="AN128" s="50" t="str">
        <f t="shared" si="75"/>
        <v>10.28</v>
      </c>
      <c r="AO128" s="51">
        <f t="shared" si="76"/>
        <v>10.275</v>
      </c>
      <c r="AP128" s="41" t="str">
        <f t="shared" si="77"/>
        <v>20</v>
      </c>
      <c r="AQ128" s="42">
        <v>9.5</v>
      </c>
      <c r="AR128" s="43" t="str">
        <f t="shared" si="78"/>
        <v>0</v>
      </c>
      <c r="AS128" s="44">
        <v>9.25</v>
      </c>
      <c r="AT128" s="43" t="str">
        <f t="shared" si="79"/>
        <v>0</v>
      </c>
      <c r="AU128" s="44">
        <v>11.5</v>
      </c>
      <c r="AV128" s="43" t="str">
        <f t="shared" si="80"/>
        <v>5</v>
      </c>
      <c r="AW128" s="44">
        <v>11.75</v>
      </c>
      <c r="AX128" s="43" t="str">
        <f t="shared" si="81"/>
        <v>5</v>
      </c>
      <c r="AY128" s="52" t="str">
        <f t="shared" si="82"/>
        <v>14.67</v>
      </c>
      <c r="AZ128" s="51">
        <f t="shared" si="83"/>
        <v>14.666666666666666</v>
      </c>
      <c r="BA128" s="41" t="str">
        <f t="shared" si="84"/>
        <v>6</v>
      </c>
      <c r="BB128" s="42">
        <v>15</v>
      </c>
      <c r="BC128" s="43" t="str">
        <f t="shared" si="85"/>
        <v>3</v>
      </c>
      <c r="BD128" s="47">
        <v>14</v>
      </c>
      <c r="BE128" s="43" t="str">
        <f t="shared" si="86"/>
        <v>3</v>
      </c>
      <c r="BF128" s="52" t="str">
        <f t="shared" si="87"/>
        <v>11.00</v>
      </c>
      <c r="BG128" s="51">
        <f t="shared" si="88"/>
        <v>11</v>
      </c>
      <c r="BH128" s="41" t="str">
        <f t="shared" si="89"/>
        <v>2</v>
      </c>
      <c r="BI128" s="42">
        <v>11</v>
      </c>
      <c r="BJ128" s="43" t="str">
        <f t="shared" si="90"/>
        <v>2</v>
      </c>
      <c r="BK128" s="52" t="str">
        <f t="shared" si="91"/>
        <v>11.25</v>
      </c>
      <c r="BL128" s="53">
        <f t="shared" si="92"/>
        <v>11.25</v>
      </c>
      <c r="BM128" s="43" t="str">
        <f t="shared" si="93"/>
        <v>2</v>
      </c>
      <c r="BN128" s="42">
        <v>10</v>
      </c>
      <c r="BO128" s="43" t="str">
        <f t="shared" si="94"/>
        <v>1</v>
      </c>
      <c r="BP128" s="47">
        <v>12.5</v>
      </c>
      <c r="BQ128" s="43" t="str">
        <f t="shared" si="95"/>
        <v>1</v>
      </c>
      <c r="BR128" s="54" t="str">
        <f t="shared" si="96"/>
        <v>11.27</v>
      </c>
      <c r="BS128" s="55">
        <f t="shared" si="97"/>
        <v>11.265625</v>
      </c>
      <c r="BT128" s="34">
        <f t="shared" si="98"/>
        <v>30</v>
      </c>
      <c r="BU128" s="56" t="str">
        <f t="shared" si="99"/>
        <v>10.52</v>
      </c>
      <c r="BV128" s="57">
        <f t="shared" si="100"/>
        <v>10.515625</v>
      </c>
      <c r="BW128" s="58" t="str">
        <f t="shared" si="102"/>
        <v>Admis(e)</v>
      </c>
      <c r="BX128" s="66">
        <v>1</v>
      </c>
    </row>
    <row r="129" spans="1:76" ht="15.75">
      <c r="A129" s="34">
        <v>122</v>
      </c>
      <c r="B129" s="67" t="s">
        <v>558</v>
      </c>
      <c r="C129" s="67" t="s">
        <v>559</v>
      </c>
      <c r="D129" s="68" t="s">
        <v>560</v>
      </c>
      <c r="E129" s="38" t="s">
        <v>561</v>
      </c>
      <c r="F129" s="34" t="s">
        <v>457</v>
      </c>
      <c r="G129" s="39" t="str">
        <f t="shared" si="51"/>
        <v>9.58</v>
      </c>
      <c r="H129" s="40">
        <f t="shared" si="52"/>
        <v>9.5749999999999993</v>
      </c>
      <c r="I129" s="41">
        <f t="shared" si="53"/>
        <v>15</v>
      </c>
      <c r="J129" s="42">
        <v>8.25</v>
      </c>
      <c r="K129" s="43" t="str">
        <f t="shared" si="54"/>
        <v>0</v>
      </c>
      <c r="L129" s="61">
        <v>10</v>
      </c>
      <c r="M129" s="43" t="str">
        <f t="shared" si="55"/>
        <v>5</v>
      </c>
      <c r="N129" s="44">
        <v>10.5</v>
      </c>
      <c r="O129" s="43" t="str">
        <f t="shared" si="56"/>
        <v>5</v>
      </c>
      <c r="P129" s="61">
        <v>10</v>
      </c>
      <c r="Q129" s="43" t="str">
        <f t="shared" si="57"/>
        <v>5</v>
      </c>
      <c r="R129" s="45" t="str">
        <f t="shared" si="58"/>
        <v>7.33</v>
      </c>
      <c r="S129" s="40">
        <f t="shared" si="59"/>
        <v>7.333333333333333</v>
      </c>
      <c r="T129" s="43">
        <f t="shared" si="60"/>
        <v>3</v>
      </c>
      <c r="U129" s="72">
        <v>6</v>
      </c>
      <c r="V129" s="43" t="str">
        <f t="shared" si="61"/>
        <v>0</v>
      </c>
      <c r="W129" s="62">
        <v>10</v>
      </c>
      <c r="X129" s="43" t="str">
        <f t="shared" si="62"/>
        <v>3</v>
      </c>
      <c r="Y129" s="45" t="str">
        <f t="shared" si="63"/>
        <v>11.00</v>
      </c>
      <c r="Z129" s="40">
        <f t="shared" si="64"/>
        <v>11</v>
      </c>
      <c r="AA129" s="41" t="str">
        <f t="shared" si="65"/>
        <v>2</v>
      </c>
      <c r="AB129" s="72">
        <v>11</v>
      </c>
      <c r="AC129" s="43" t="str">
        <f t="shared" si="66"/>
        <v>2</v>
      </c>
      <c r="AD129" s="46" t="str">
        <f t="shared" si="67"/>
        <v>11.75</v>
      </c>
      <c r="AE129" s="46">
        <f t="shared" si="68"/>
        <v>11.75</v>
      </c>
      <c r="AF129" s="43" t="str">
        <f t="shared" si="69"/>
        <v>2</v>
      </c>
      <c r="AG129" s="42">
        <v>10</v>
      </c>
      <c r="AH129" s="43" t="str">
        <f t="shared" si="70"/>
        <v>1</v>
      </c>
      <c r="AI129" s="63">
        <v>13.5</v>
      </c>
      <c r="AJ129" s="43" t="str">
        <f t="shared" si="71"/>
        <v>1</v>
      </c>
      <c r="AK129" s="48" t="str">
        <f t="shared" si="72"/>
        <v>9.52</v>
      </c>
      <c r="AL129" s="49">
        <f t="shared" si="73"/>
        <v>9.515625</v>
      </c>
      <c r="AM129" s="34">
        <f t="shared" si="74"/>
        <v>22</v>
      </c>
      <c r="AN129" s="50" t="str">
        <f t="shared" si="75"/>
        <v>9.73</v>
      </c>
      <c r="AO129" s="51">
        <f t="shared" si="76"/>
        <v>9.7249999999999996</v>
      </c>
      <c r="AP129" s="41">
        <f t="shared" si="77"/>
        <v>15</v>
      </c>
      <c r="AQ129" s="42">
        <v>8.25</v>
      </c>
      <c r="AR129" s="43" t="str">
        <f t="shared" si="78"/>
        <v>0</v>
      </c>
      <c r="AS129" s="44">
        <v>10</v>
      </c>
      <c r="AT129" s="43" t="str">
        <f t="shared" si="79"/>
        <v>5</v>
      </c>
      <c r="AU129" s="61">
        <v>10.25</v>
      </c>
      <c r="AV129" s="43" t="str">
        <f t="shared" si="80"/>
        <v>5</v>
      </c>
      <c r="AW129" s="44">
        <v>11</v>
      </c>
      <c r="AX129" s="43" t="str">
        <f t="shared" si="81"/>
        <v>5</v>
      </c>
      <c r="AY129" s="52" t="str">
        <f t="shared" si="82"/>
        <v>14.33</v>
      </c>
      <c r="AZ129" s="51">
        <f t="shared" si="83"/>
        <v>14.333333333333334</v>
      </c>
      <c r="BA129" s="41" t="str">
        <f t="shared" si="84"/>
        <v>6</v>
      </c>
      <c r="BB129" s="60">
        <v>13.5</v>
      </c>
      <c r="BC129" s="43" t="str">
        <f t="shared" si="85"/>
        <v>3</v>
      </c>
      <c r="BD129" s="63">
        <v>16</v>
      </c>
      <c r="BE129" s="43" t="str">
        <f t="shared" si="86"/>
        <v>3</v>
      </c>
      <c r="BF129" s="52" t="str">
        <f t="shared" si="87"/>
        <v>11.00</v>
      </c>
      <c r="BG129" s="51">
        <f t="shared" si="88"/>
        <v>11</v>
      </c>
      <c r="BH129" s="41" t="str">
        <f t="shared" si="89"/>
        <v>2</v>
      </c>
      <c r="BI129" s="60">
        <v>11</v>
      </c>
      <c r="BJ129" s="43" t="str">
        <f t="shared" si="90"/>
        <v>2</v>
      </c>
      <c r="BK129" s="52" t="str">
        <f t="shared" si="91"/>
        <v>10.63</v>
      </c>
      <c r="BL129" s="53">
        <f t="shared" si="92"/>
        <v>10.625</v>
      </c>
      <c r="BM129" s="43" t="str">
        <f t="shared" si="93"/>
        <v>2</v>
      </c>
      <c r="BN129" s="60">
        <v>6</v>
      </c>
      <c r="BO129" s="43" t="str">
        <f t="shared" si="94"/>
        <v>0</v>
      </c>
      <c r="BP129" s="63">
        <v>15.25</v>
      </c>
      <c r="BQ129" s="43" t="str">
        <f t="shared" si="95"/>
        <v>1</v>
      </c>
      <c r="BR129" s="54" t="str">
        <f t="shared" si="96"/>
        <v>10.78</v>
      </c>
      <c r="BS129" s="55">
        <f t="shared" si="97"/>
        <v>10.78125</v>
      </c>
      <c r="BT129" s="34">
        <f t="shared" si="98"/>
        <v>30</v>
      </c>
      <c r="BU129" s="56" t="str">
        <f t="shared" si="99"/>
        <v>10.15</v>
      </c>
      <c r="BV129" s="57">
        <f t="shared" si="100"/>
        <v>10.1484375</v>
      </c>
      <c r="BW129" s="58" t="s">
        <v>95</v>
      </c>
      <c r="BX129" s="73"/>
    </row>
    <row r="130" spans="1:76" ht="15.75">
      <c r="A130" s="34">
        <v>123</v>
      </c>
      <c r="B130" s="36" t="s">
        <v>562</v>
      </c>
      <c r="C130" s="36" t="s">
        <v>563</v>
      </c>
      <c r="D130" s="37" t="s">
        <v>556</v>
      </c>
      <c r="E130" s="38" t="s">
        <v>564</v>
      </c>
      <c r="F130" s="34" t="s">
        <v>108</v>
      </c>
      <c r="G130" s="39" t="str">
        <f t="shared" si="51"/>
        <v>10.88</v>
      </c>
      <c r="H130" s="40">
        <f t="shared" si="52"/>
        <v>10.875</v>
      </c>
      <c r="I130" s="41" t="str">
        <f t="shared" si="53"/>
        <v>20</v>
      </c>
      <c r="J130" s="42">
        <v>8.75</v>
      </c>
      <c r="K130" s="43" t="str">
        <f t="shared" si="54"/>
        <v>0</v>
      </c>
      <c r="L130" s="44">
        <v>10</v>
      </c>
      <c r="M130" s="43" t="str">
        <f t="shared" si="55"/>
        <v>5</v>
      </c>
      <c r="N130" s="44">
        <v>13.75</v>
      </c>
      <c r="O130" s="43" t="str">
        <f t="shared" si="56"/>
        <v>5</v>
      </c>
      <c r="P130" s="44">
        <v>12.5</v>
      </c>
      <c r="Q130" s="43" t="str">
        <f t="shared" si="57"/>
        <v>5</v>
      </c>
      <c r="R130" s="45" t="str">
        <f t="shared" si="58"/>
        <v>10.17</v>
      </c>
      <c r="S130" s="40">
        <f t="shared" si="59"/>
        <v>10.166666666666666</v>
      </c>
      <c r="T130" s="43" t="str">
        <f t="shared" si="60"/>
        <v>6</v>
      </c>
      <c r="U130" s="42">
        <v>9</v>
      </c>
      <c r="V130" s="43" t="str">
        <f t="shared" si="61"/>
        <v>0</v>
      </c>
      <c r="W130" s="44">
        <v>12.5</v>
      </c>
      <c r="X130" s="43" t="str">
        <f t="shared" si="62"/>
        <v>3</v>
      </c>
      <c r="Y130" s="45" t="str">
        <f t="shared" si="63"/>
        <v>10.00</v>
      </c>
      <c r="Z130" s="40">
        <f t="shared" si="64"/>
        <v>10</v>
      </c>
      <c r="AA130" s="41" t="str">
        <f t="shared" si="65"/>
        <v>2</v>
      </c>
      <c r="AB130" s="42">
        <v>10</v>
      </c>
      <c r="AC130" s="43" t="str">
        <f t="shared" si="66"/>
        <v>2</v>
      </c>
      <c r="AD130" s="46" t="str">
        <f t="shared" si="67"/>
        <v>3.00</v>
      </c>
      <c r="AE130" s="46">
        <f t="shared" si="68"/>
        <v>3</v>
      </c>
      <c r="AF130" s="43">
        <f t="shared" si="69"/>
        <v>0</v>
      </c>
      <c r="AG130" s="42">
        <v>6</v>
      </c>
      <c r="AH130" s="43" t="str">
        <f t="shared" si="70"/>
        <v>0</v>
      </c>
      <c r="AI130" s="47"/>
      <c r="AJ130" s="43" t="str">
        <f t="shared" si="71"/>
        <v>0</v>
      </c>
      <c r="AK130" s="48" t="str">
        <f t="shared" si="72"/>
        <v>9.70</v>
      </c>
      <c r="AL130" s="49">
        <f t="shared" si="73"/>
        <v>9.703125</v>
      </c>
      <c r="AM130" s="34">
        <f t="shared" si="74"/>
        <v>28</v>
      </c>
      <c r="AN130" s="50" t="str">
        <f t="shared" si="75"/>
        <v>6.20</v>
      </c>
      <c r="AO130" s="51">
        <f t="shared" si="76"/>
        <v>6.2</v>
      </c>
      <c r="AP130" s="41">
        <f t="shared" si="77"/>
        <v>0</v>
      </c>
      <c r="AQ130" s="42">
        <v>2.5</v>
      </c>
      <c r="AR130" s="43" t="str">
        <f t="shared" si="78"/>
        <v>0</v>
      </c>
      <c r="AS130" s="44">
        <v>7.5</v>
      </c>
      <c r="AT130" s="43" t="str">
        <f t="shared" si="79"/>
        <v>0</v>
      </c>
      <c r="AU130" s="44">
        <v>9</v>
      </c>
      <c r="AV130" s="43" t="str">
        <f t="shared" si="80"/>
        <v>0</v>
      </c>
      <c r="AW130" s="44">
        <v>7</v>
      </c>
      <c r="AX130" s="43" t="str">
        <f t="shared" si="81"/>
        <v>0</v>
      </c>
      <c r="AY130" s="52" t="str">
        <f t="shared" si="82"/>
        <v>13.83</v>
      </c>
      <c r="AZ130" s="51">
        <f t="shared" si="83"/>
        <v>13.833333333333334</v>
      </c>
      <c r="BA130" s="41" t="str">
        <f t="shared" si="84"/>
        <v>6</v>
      </c>
      <c r="BB130" s="42">
        <v>14</v>
      </c>
      <c r="BC130" s="43" t="str">
        <f t="shared" si="85"/>
        <v>3</v>
      </c>
      <c r="BD130" s="47">
        <v>13.5</v>
      </c>
      <c r="BE130" s="43" t="str">
        <f t="shared" si="86"/>
        <v>3</v>
      </c>
      <c r="BF130" s="52" t="str">
        <f t="shared" si="87"/>
        <v>10.00</v>
      </c>
      <c r="BG130" s="51">
        <f t="shared" si="88"/>
        <v>10</v>
      </c>
      <c r="BH130" s="41" t="str">
        <f t="shared" si="89"/>
        <v>2</v>
      </c>
      <c r="BI130" s="42">
        <v>10</v>
      </c>
      <c r="BJ130" s="43" t="str">
        <f t="shared" si="90"/>
        <v>2</v>
      </c>
      <c r="BK130" s="52" t="str">
        <f t="shared" si="91"/>
        <v>8.75</v>
      </c>
      <c r="BL130" s="53">
        <f t="shared" si="92"/>
        <v>8.75</v>
      </c>
      <c r="BM130" s="43">
        <f t="shared" si="93"/>
        <v>1</v>
      </c>
      <c r="BN130" s="42">
        <v>6.5</v>
      </c>
      <c r="BO130" s="43" t="str">
        <f t="shared" si="94"/>
        <v>0</v>
      </c>
      <c r="BP130" s="47">
        <v>11</v>
      </c>
      <c r="BQ130" s="43" t="str">
        <f t="shared" si="95"/>
        <v>1</v>
      </c>
      <c r="BR130" s="54" t="str">
        <f t="shared" si="96"/>
        <v>8.19</v>
      </c>
      <c r="BS130" s="55">
        <f t="shared" si="97"/>
        <v>8.1875</v>
      </c>
      <c r="BT130" s="34">
        <f t="shared" si="98"/>
        <v>9</v>
      </c>
      <c r="BU130" s="56" t="str">
        <f t="shared" si="99"/>
        <v>8.95</v>
      </c>
      <c r="BV130" s="57">
        <f t="shared" si="100"/>
        <v>8.9453125</v>
      </c>
      <c r="BW130" s="58" t="s">
        <v>95</v>
      </c>
      <c r="BX130" s="69"/>
    </row>
    <row r="131" spans="1:76" ht="15.75">
      <c r="A131" s="34">
        <v>124</v>
      </c>
      <c r="B131" s="36" t="s">
        <v>565</v>
      </c>
      <c r="C131" s="36" t="s">
        <v>566</v>
      </c>
      <c r="D131" s="37" t="s">
        <v>399</v>
      </c>
      <c r="E131" s="38" t="s">
        <v>567</v>
      </c>
      <c r="F131" s="34" t="s">
        <v>89</v>
      </c>
      <c r="G131" s="39" t="str">
        <f t="shared" si="51"/>
        <v>11.40</v>
      </c>
      <c r="H131" s="40">
        <f t="shared" si="52"/>
        <v>11.4</v>
      </c>
      <c r="I131" s="41" t="str">
        <f t="shared" si="53"/>
        <v>20</v>
      </c>
      <c r="J131" s="42">
        <v>10.5</v>
      </c>
      <c r="K131" s="43" t="str">
        <f t="shared" si="54"/>
        <v>5</v>
      </c>
      <c r="L131" s="44">
        <v>10</v>
      </c>
      <c r="M131" s="43" t="str">
        <f t="shared" si="55"/>
        <v>5</v>
      </c>
      <c r="N131" s="44">
        <v>13</v>
      </c>
      <c r="O131" s="43" t="str">
        <f t="shared" si="56"/>
        <v>5</v>
      </c>
      <c r="P131" s="44">
        <v>13.25</v>
      </c>
      <c r="Q131" s="43" t="str">
        <f t="shared" si="57"/>
        <v>5</v>
      </c>
      <c r="R131" s="45" t="str">
        <f t="shared" si="58"/>
        <v>10.75</v>
      </c>
      <c r="S131" s="40">
        <f t="shared" si="59"/>
        <v>10.75</v>
      </c>
      <c r="T131" s="43" t="str">
        <f t="shared" si="60"/>
        <v>6</v>
      </c>
      <c r="U131" s="42">
        <v>11.25</v>
      </c>
      <c r="V131" s="43" t="str">
        <f t="shared" si="61"/>
        <v>3</v>
      </c>
      <c r="W131" s="44">
        <v>9.75</v>
      </c>
      <c r="X131" s="43" t="str">
        <f t="shared" si="62"/>
        <v>0</v>
      </c>
      <c r="Y131" s="45" t="str">
        <f t="shared" si="63"/>
        <v>12.50</v>
      </c>
      <c r="Z131" s="40">
        <f t="shared" si="64"/>
        <v>12.5</v>
      </c>
      <c r="AA131" s="41" t="str">
        <f t="shared" si="65"/>
        <v>2</v>
      </c>
      <c r="AB131" s="42">
        <v>12.5</v>
      </c>
      <c r="AC131" s="43" t="str">
        <f t="shared" si="66"/>
        <v>2</v>
      </c>
      <c r="AD131" s="46" t="str">
        <f t="shared" si="67"/>
        <v>9.75</v>
      </c>
      <c r="AE131" s="46">
        <f t="shared" si="68"/>
        <v>9.75</v>
      </c>
      <c r="AF131" s="43">
        <f t="shared" si="69"/>
        <v>1</v>
      </c>
      <c r="AG131" s="42">
        <v>9</v>
      </c>
      <c r="AH131" s="43" t="str">
        <f t="shared" si="70"/>
        <v>0</v>
      </c>
      <c r="AI131" s="47">
        <v>10.5</v>
      </c>
      <c r="AJ131" s="43" t="str">
        <f t="shared" si="71"/>
        <v>1</v>
      </c>
      <c r="AK131" s="48" t="str">
        <f t="shared" si="72"/>
        <v>11.14</v>
      </c>
      <c r="AL131" s="49">
        <f t="shared" si="73"/>
        <v>11.140625</v>
      </c>
      <c r="AM131" s="34">
        <f t="shared" si="74"/>
        <v>30</v>
      </c>
      <c r="AN131" s="50" t="str">
        <f t="shared" si="75"/>
        <v>10.50</v>
      </c>
      <c r="AO131" s="51">
        <f t="shared" si="76"/>
        <v>10.5</v>
      </c>
      <c r="AP131" s="41" t="str">
        <f t="shared" si="77"/>
        <v>20</v>
      </c>
      <c r="AQ131" s="42">
        <v>8.75</v>
      </c>
      <c r="AR131" s="43" t="str">
        <f t="shared" si="78"/>
        <v>0</v>
      </c>
      <c r="AS131" s="44">
        <v>10.25</v>
      </c>
      <c r="AT131" s="43" t="str">
        <f t="shared" si="79"/>
        <v>5</v>
      </c>
      <c r="AU131" s="44">
        <v>11.25</v>
      </c>
      <c r="AV131" s="43" t="str">
        <f t="shared" si="80"/>
        <v>5</v>
      </c>
      <c r="AW131" s="44">
        <v>12.75</v>
      </c>
      <c r="AX131" s="43" t="str">
        <f t="shared" si="81"/>
        <v>5</v>
      </c>
      <c r="AY131" s="52" t="str">
        <f t="shared" si="82"/>
        <v>16.00</v>
      </c>
      <c r="AZ131" s="51">
        <f t="shared" si="83"/>
        <v>16</v>
      </c>
      <c r="BA131" s="41" t="str">
        <f t="shared" si="84"/>
        <v>6</v>
      </c>
      <c r="BB131" s="42">
        <v>16</v>
      </c>
      <c r="BC131" s="43" t="str">
        <f t="shared" si="85"/>
        <v>3</v>
      </c>
      <c r="BD131" s="47">
        <v>16</v>
      </c>
      <c r="BE131" s="43" t="str">
        <f t="shared" si="86"/>
        <v>3</v>
      </c>
      <c r="BF131" s="52" t="str">
        <f t="shared" si="87"/>
        <v>10.00</v>
      </c>
      <c r="BG131" s="51">
        <f t="shared" si="88"/>
        <v>10</v>
      </c>
      <c r="BH131" s="41" t="str">
        <f t="shared" si="89"/>
        <v>2</v>
      </c>
      <c r="BI131" s="42">
        <v>10</v>
      </c>
      <c r="BJ131" s="43" t="str">
        <f t="shared" si="90"/>
        <v>2</v>
      </c>
      <c r="BK131" s="52" t="str">
        <f t="shared" si="91"/>
        <v>9.50</v>
      </c>
      <c r="BL131" s="53">
        <f t="shared" si="92"/>
        <v>9.5</v>
      </c>
      <c r="BM131" s="43">
        <f t="shared" si="93"/>
        <v>1</v>
      </c>
      <c r="BN131" s="42">
        <v>8</v>
      </c>
      <c r="BO131" s="43" t="str">
        <f t="shared" si="94"/>
        <v>0</v>
      </c>
      <c r="BP131" s="47">
        <v>11</v>
      </c>
      <c r="BQ131" s="43" t="str">
        <f t="shared" si="95"/>
        <v>1</v>
      </c>
      <c r="BR131" s="54" t="str">
        <f t="shared" si="96"/>
        <v>11.38</v>
      </c>
      <c r="BS131" s="55">
        <f t="shared" si="97"/>
        <v>11.375</v>
      </c>
      <c r="BT131" s="34">
        <f t="shared" si="98"/>
        <v>30</v>
      </c>
      <c r="BU131" s="56" t="str">
        <f t="shared" si="99"/>
        <v>11.26</v>
      </c>
      <c r="BV131" s="57">
        <f t="shared" si="100"/>
        <v>11.2578125</v>
      </c>
      <c r="BW131" s="58" t="str">
        <f t="shared" si="102"/>
        <v>Admis(e)</v>
      </c>
      <c r="BX131" s="66">
        <v>1</v>
      </c>
    </row>
    <row r="132" spans="1:76" ht="15.75">
      <c r="A132" s="34">
        <v>125</v>
      </c>
      <c r="B132" s="36" t="s">
        <v>568</v>
      </c>
      <c r="C132" s="36" t="s">
        <v>569</v>
      </c>
      <c r="D132" s="37" t="s">
        <v>369</v>
      </c>
      <c r="E132" s="38" t="s">
        <v>570</v>
      </c>
      <c r="F132" s="34" t="s">
        <v>108</v>
      </c>
      <c r="G132" s="39" t="str">
        <f t="shared" si="51"/>
        <v>12.43</v>
      </c>
      <c r="H132" s="40">
        <f t="shared" si="52"/>
        <v>12.425000000000001</v>
      </c>
      <c r="I132" s="41" t="str">
        <f t="shared" si="53"/>
        <v>20</v>
      </c>
      <c r="J132" s="42">
        <v>12</v>
      </c>
      <c r="K132" s="43" t="str">
        <f t="shared" si="54"/>
        <v>5</v>
      </c>
      <c r="L132" s="44">
        <v>10.75</v>
      </c>
      <c r="M132" s="43" t="str">
        <f t="shared" si="55"/>
        <v>5</v>
      </c>
      <c r="N132" s="44">
        <v>14.75</v>
      </c>
      <c r="O132" s="43" t="str">
        <f t="shared" si="56"/>
        <v>5</v>
      </c>
      <c r="P132" s="44">
        <v>13.25</v>
      </c>
      <c r="Q132" s="43" t="str">
        <f t="shared" si="57"/>
        <v>5</v>
      </c>
      <c r="R132" s="45" t="str">
        <f t="shared" si="58"/>
        <v>8.67</v>
      </c>
      <c r="S132" s="40">
        <f t="shared" si="59"/>
        <v>8.6666666666666661</v>
      </c>
      <c r="T132" s="43">
        <f t="shared" si="60"/>
        <v>0</v>
      </c>
      <c r="U132" s="42">
        <v>9</v>
      </c>
      <c r="V132" s="43" t="str">
        <f t="shared" si="61"/>
        <v>0</v>
      </c>
      <c r="W132" s="44">
        <v>8</v>
      </c>
      <c r="X132" s="43" t="str">
        <f t="shared" si="62"/>
        <v>0</v>
      </c>
      <c r="Y132" s="45" t="str">
        <f t="shared" si="63"/>
        <v>11.50</v>
      </c>
      <c r="Z132" s="40">
        <f t="shared" si="64"/>
        <v>11.5</v>
      </c>
      <c r="AA132" s="41" t="str">
        <f t="shared" si="65"/>
        <v>2</v>
      </c>
      <c r="AB132" s="42">
        <v>11.5</v>
      </c>
      <c r="AC132" s="43" t="str">
        <f t="shared" si="66"/>
        <v>2</v>
      </c>
      <c r="AD132" s="46" t="str">
        <f t="shared" si="67"/>
        <v>9.00</v>
      </c>
      <c r="AE132" s="46">
        <f t="shared" si="68"/>
        <v>9</v>
      </c>
      <c r="AF132" s="43">
        <f t="shared" si="69"/>
        <v>1</v>
      </c>
      <c r="AG132" s="42">
        <v>8</v>
      </c>
      <c r="AH132" s="43" t="str">
        <f t="shared" si="70"/>
        <v>0</v>
      </c>
      <c r="AI132" s="47">
        <v>10</v>
      </c>
      <c r="AJ132" s="43" t="str">
        <f t="shared" si="71"/>
        <v>1</v>
      </c>
      <c r="AK132" s="48" t="str">
        <f t="shared" si="72"/>
        <v>11.23</v>
      </c>
      <c r="AL132" s="49">
        <f t="shared" si="73"/>
        <v>11.234375</v>
      </c>
      <c r="AM132" s="34">
        <f t="shared" si="74"/>
        <v>30</v>
      </c>
      <c r="AN132" s="50" t="str">
        <f t="shared" si="75"/>
        <v>10.50</v>
      </c>
      <c r="AO132" s="51">
        <f t="shared" si="76"/>
        <v>10.5</v>
      </c>
      <c r="AP132" s="41" t="str">
        <f t="shared" si="77"/>
        <v>20</v>
      </c>
      <c r="AQ132" s="42">
        <v>10</v>
      </c>
      <c r="AR132" s="43" t="str">
        <f t="shared" si="78"/>
        <v>5</v>
      </c>
      <c r="AS132" s="44">
        <v>10</v>
      </c>
      <c r="AT132" s="43" t="str">
        <f t="shared" si="79"/>
        <v>5</v>
      </c>
      <c r="AU132" s="44">
        <v>11.25</v>
      </c>
      <c r="AV132" s="43" t="str">
        <f t="shared" si="80"/>
        <v>5</v>
      </c>
      <c r="AW132" s="44">
        <v>11.25</v>
      </c>
      <c r="AX132" s="43" t="str">
        <f t="shared" si="81"/>
        <v>5</v>
      </c>
      <c r="AY132" s="52" t="str">
        <f t="shared" si="82"/>
        <v>15.67</v>
      </c>
      <c r="AZ132" s="51">
        <f t="shared" si="83"/>
        <v>15.666666666666666</v>
      </c>
      <c r="BA132" s="41" t="str">
        <f t="shared" si="84"/>
        <v>6</v>
      </c>
      <c r="BB132" s="42">
        <v>17</v>
      </c>
      <c r="BC132" s="43" t="str">
        <f t="shared" si="85"/>
        <v>3</v>
      </c>
      <c r="BD132" s="47">
        <v>13</v>
      </c>
      <c r="BE132" s="43" t="str">
        <f t="shared" si="86"/>
        <v>3</v>
      </c>
      <c r="BF132" s="52" t="str">
        <f t="shared" si="87"/>
        <v>10.00</v>
      </c>
      <c r="BG132" s="51">
        <f t="shared" si="88"/>
        <v>10</v>
      </c>
      <c r="BH132" s="41" t="str">
        <f t="shared" si="89"/>
        <v>2</v>
      </c>
      <c r="BI132" s="42">
        <v>10</v>
      </c>
      <c r="BJ132" s="43" t="str">
        <f t="shared" si="90"/>
        <v>2</v>
      </c>
      <c r="BK132" s="52" t="str">
        <f t="shared" si="91"/>
        <v>9.75</v>
      </c>
      <c r="BL132" s="53">
        <f t="shared" si="92"/>
        <v>9.75</v>
      </c>
      <c r="BM132" s="43">
        <f t="shared" si="93"/>
        <v>1</v>
      </c>
      <c r="BN132" s="42">
        <v>4</v>
      </c>
      <c r="BO132" s="43" t="str">
        <f t="shared" si="94"/>
        <v>0</v>
      </c>
      <c r="BP132" s="47">
        <v>15.5</v>
      </c>
      <c r="BQ132" s="43" t="str">
        <f t="shared" si="95"/>
        <v>1</v>
      </c>
      <c r="BR132" s="54" t="str">
        <f t="shared" si="96"/>
        <v>11.34</v>
      </c>
      <c r="BS132" s="55">
        <f t="shared" si="97"/>
        <v>11.34375</v>
      </c>
      <c r="BT132" s="34">
        <f t="shared" si="98"/>
        <v>30</v>
      </c>
      <c r="BU132" s="56" t="str">
        <f t="shared" si="99"/>
        <v>11.29</v>
      </c>
      <c r="BV132" s="57">
        <f t="shared" si="100"/>
        <v>11.2890625</v>
      </c>
      <c r="BW132" s="58" t="str">
        <f t="shared" si="102"/>
        <v>Admis(e)</v>
      </c>
      <c r="BX132" s="66">
        <v>1</v>
      </c>
    </row>
    <row r="133" spans="1:76" ht="15.75">
      <c r="A133" s="34">
        <v>126</v>
      </c>
      <c r="B133" s="67" t="s">
        <v>571</v>
      </c>
      <c r="C133" s="67" t="s">
        <v>572</v>
      </c>
      <c r="D133" s="68" t="s">
        <v>573</v>
      </c>
      <c r="E133" s="38" t="s">
        <v>574</v>
      </c>
      <c r="F133" s="34" t="s">
        <v>514</v>
      </c>
      <c r="G133" s="39" t="str">
        <f t="shared" si="51"/>
        <v>10.90</v>
      </c>
      <c r="H133" s="40">
        <f t="shared" si="52"/>
        <v>10.9</v>
      </c>
      <c r="I133" s="41" t="str">
        <f t="shared" si="53"/>
        <v>20</v>
      </c>
      <c r="J133" s="42">
        <v>8.75</v>
      </c>
      <c r="K133" s="43" t="str">
        <f t="shared" si="54"/>
        <v>0</v>
      </c>
      <c r="L133" s="44">
        <v>10.25</v>
      </c>
      <c r="M133" s="43" t="str">
        <f t="shared" si="55"/>
        <v>5</v>
      </c>
      <c r="N133" s="44">
        <v>15</v>
      </c>
      <c r="O133" s="43" t="str">
        <f t="shared" si="56"/>
        <v>5</v>
      </c>
      <c r="P133" s="44">
        <v>11</v>
      </c>
      <c r="Q133" s="43" t="str">
        <f t="shared" si="57"/>
        <v>5</v>
      </c>
      <c r="R133" s="45" t="str">
        <f t="shared" si="58"/>
        <v>9.83</v>
      </c>
      <c r="S133" s="40">
        <f t="shared" si="59"/>
        <v>9.8333333333333339</v>
      </c>
      <c r="T133" s="43">
        <f t="shared" si="60"/>
        <v>3</v>
      </c>
      <c r="U133" s="42">
        <v>10.5</v>
      </c>
      <c r="V133" s="43" t="str">
        <f t="shared" si="61"/>
        <v>3</v>
      </c>
      <c r="W133" s="44">
        <v>8.5</v>
      </c>
      <c r="X133" s="43" t="str">
        <f t="shared" si="62"/>
        <v>0</v>
      </c>
      <c r="Y133" s="45" t="str">
        <f t="shared" si="63"/>
        <v>6.50</v>
      </c>
      <c r="Z133" s="40">
        <f t="shared" si="64"/>
        <v>6.5</v>
      </c>
      <c r="AA133" s="41">
        <f t="shared" si="65"/>
        <v>0</v>
      </c>
      <c r="AB133" s="42">
        <v>6.5</v>
      </c>
      <c r="AC133" s="43" t="str">
        <f t="shared" si="66"/>
        <v>0</v>
      </c>
      <c r="AD133" s="46" t="str">
        <f t="shared" si="67"/>
        <v>8.00</v>
      </c>
      <c r="AE133" s="46">
        <f t="shared" si="68"/>
        <v>8</v>
      </c>
      <c r="AF133" s="43">
        <f t="shared" si="69"/>
        <v>1</v>
      </c>
      <c r="AG133" s="42">
        <v>10.5</v>
      </c>
      <c r="AH133" s="43" t="str">
        <f t="shared" si="70"/>
        <v>1</v>
      </c>
      <c r="AI133" s="47">
        <v>5.5</v>
      </c>
      <c r="AJ133" s="43" t="str">
        <f t="shared" si="71"/>
        <v>0</v>
      </c>
      <c r="AK133" s="48" t="str">
        <f t="shared" si="72"/>
        <v>10.06</v>
      </c>
      <c r="AL133" s="49">
        <f t="shared" si="73"/>
        <v>10.0625</v>
      </c>
      <c r="AM133" s="34">
        <f t="shared" si="74"/>
        <v>30</v>
      </c>
      <c r="AN133" s="50" t="str">
        <f t="shared" si="75"/>
        <v>10.85</v>
      </c>
      <c r="AO133" s="51">
        <f t="shared" si="76"/>
        <v>10.85</v>
      </c>
      <c r="AP133" s="41" t="str">
        <f t="shared" si="77"/>
        <v>20</v>
      </c>
      <c r="AQ133" s="42">
        <v>9.5</v>
      </c>
      <c r="AR133" s="43" t="str">
        <f t="shared" si="78"/>
        <v>0</v>
      </c>
      <c r="AS133" s="44">
        <v>11.5</v>
      </c>
      <c r="AT133" s="43" t="str">
        <f t="shared" si="79"/>
        <v>5</v>
      </c>
      <c r="AU133" s="44">
        <v>10</v>
      </c>
      <c r="AV133" s="43" t="str">
        <f t="shared" si="80"/>
        <v>5</v>
      </c>
      <c r="AW133" s="44">
        <v>12.75</v>
      </c>
      <c r="AX133" s="43" t="str">
        <f t="shared" si="81"/>
        <v>5</v>
      </c>
      <c r="AY133" s="52" t="str">
        <f t="shared" si="82"/>
        <v>15.67</v>
      </c>
      <c r="AZ133" s="51">
        <f t="shared" si="83"/>
        <v>15.666666666666666</v>
      </c>
      <c r="BA133" s="41" t="str">
        <f t="shared" si="84"/>
        <v>6</v>
      </c>
      <c r="BB133" s="42">
        <v>17</v>
      </c>
      <c r="BC133" s="43" t="str">
        <f t="shared" si="85"/>
        <v>3</v>
      </c>
      <c r="BD133" s="47">
        <v>13</v>
      </c>
      <c r="BE133" s="43" t="str">
        <f t="shared" si="86"/>
        <v>3</v>
      </c>
      <c r="BF133" s="52" t="str">
        <f t="shared" si="87"/>
        <v>10.00</v>
      </c>
      <c r="BG133" s="51">
        <f t="shared" si="88"/>
        <v>10</v>
      </c>
      <c r="BH133" s="41" t="str">
        <f t="shared" si="89"/>
        <v>2</v>
      </c>
      <c r="BI133" s="42">
        <v>10</v>
      </c>
      <c r="BJ133" s="43" t="str">
        <f t="shared" si="90"/>
        <v>2</v>
      </c>
      <c r="BK133" s="52" t="str">
        <f t="shared" si="91"/>
        <v>9.00</v>
      </c>
      <c r="BL133" s="53">
        <f t="shared" si="92"/>
        <v>9</v>
      </c>
      <c r="BM133" s="43">
        <f t="shared" si="93"/>
        <v>1</v>
      </c>
      <c r="BN133" s="42">
        <v>4.5</v>
      </c>
      <c r="BO133" s="43" t="str">
        <f t="shared" si="94"/>
        <v>0</v>
      </c>
      <c r="BP133" s="47">
        <v>13.5</v>
      </c>
      <c r="BQ133" s="43" t="str">
        <f t="shared" si="95"/>
        <v>1</v>
      </c>
      <c r="BR133" s="54" t="str">
        <f t="shared" si="96"/>
        <v>11.47</v>
      </c>
      <c r="BS133" s="55">
        <f t="shared" si="97"/>
        <v>11.46875</v>
      </c>
      <c r="BT133" s="34">
        <f t="shared" si="98"/>
        <v>30</v>
      </c>
      <c r="BU133" s="56" t="str">
        <f t="shared" si="99"/>
        <v>10.77</v>
      </c>
      <c r="BV133" s="57">
        <f t="shared" si="100"/>
        <v>10.765625</v>
      </c>
      <c r="BW133" s="58" t="str">
        <f t="shared" si="102"/>
        <v>Admis(e)</v>
      </c>
      <c r="BX133" s="66">
        <v>2</v>
      </c>
    </row>
    <row r="134" spans="1:76" ht="15.75">
      <c r="A134" s="34">
        <v>127</v>
      </c>
      <c r="B134" s="36" t="s">
        <v>575</v>
      </c>
      <c r="C134" s="36" t="s">
        <v>576</v>
      </c>
      <c r="D134" s="37" t="s">
        <v>577</v>
      </c>
      <c r="E134" s="38" t="s">
        <v>578</v>
      </c>
      <c r="F134" s="34" t="s">
        <v>79</v>
      </c>
      <c r="G134" s="39" t="str">
        <f t="shared" si="51"/>
        <v>10.83</v>
      </c>
      <c r="H134" s="40">
        <f t="shared" si="52"/>
        <v>10.824999999999999</v>
      </c>
      <c r="I134" s="41" t="str">
        <f t="shared" si="53"/>
        <v>20</v>
      </c>
      <c r="J134" s="42">
        <v>9</v>
      </c>
      <c r="K134" s="43" t="str">
        <f t="shared" si="54"/>
        <v>0</v>
      </c>
      <c r="L134" s="44">
        <v>8.25</v>
      </c>
      <c r="M134" s="43" t="str">
        <f t="shared" si="55"/>
        <v>0</v>
      </c>
      <c r="N134" s="44">
        <v>14.25</v>
      </c>
      <c r="O134" s="43" t="str">
        <f t="shared" si="56"/>
        <v>5</v>
      </c>
      <c r="P134" s="44">
        <v>14</v>
      </c>
      <c r="Q134" s="43" t="str">
        <f t="shared" si="57"/>
        <v>5</v>
      </c>
      <c r="R134" s="45" t="str">
        <f t="shared" si="58"/>
        <v>9.92</v>
      </c>
      <c r="S134" s="40">
        <f t="shared" si="59"/>
        <v>9.9166666666666661</v>
      </c>
      <c r="T134" s="43">
        <f t="shared" si="60"/>
        <v>3</v>
      </c>
      <c r="U134" s="42">
        <v>10</v>
      </c>
      <c r="V134" s="43" t="str">
        <f t="shared" si="61"/>
        <v>3</v>
      </c>
      <c r="W134" s="44">
        <v>9.75</v>
      </c>
      <c r="X134" s="43" t="str">
        <f t="shared" si="62"/>
        <v>0</v>
      </c>
      <c r="Y134" s="45" t="str">
        <f t="shared" si="63"/>
        <v>4.50</v>
      </c>
      <c r="Z134" s="40">
        <f t="shared" si="64"/>
        <v>4.5</v>
      </c>
      <c r="AA134" s="41">
        <f t="shared" si="65"/>
        <v>0</v>
      </c>
      <c r="AB134" s="42">
        <v>4.5</v>
      </c>
      <c r="AC134" s="43" t="str">
        <f t="shared" si="66"/>
        <v>0</v>
      </c>
      <c r="AD134" s="46" t="str">
        <f t="shared" si="67"/>
        <v>5.75</v>
      </c>
      <c r="AE134" s="46">
        <f t="shared" si="68"/>
        <v>5.75</v>
      </c>
      <c r="AF134" s="43">
        <f t="shared" si="69"/>
        <v>0</v>
      </c>
      <c r="AG134" s="42">
        <v>4</v>
      </c>
      <c r="AH134" s="43" t="str">
        <f t="shared" si="70"/>
        <v>0</v>
      </c>
      <c r="AI134" s="47">
        <v>7.5</v>
      </c>
      <c r="AJ134" s="43" t="str">
        <f t="shared" si="71"/>
        <v>0</v>
      </c>
      <c r="AK134" s="48" t="str">
        <f t="shared" si="72"/>
        <v>9.63</v>
      </c>
      <c r="AL134" s="49">
        <f t="shared" si="73"/>
        <v>9.625</v>
      </c>
      <c r="AM134" s="34">
        <f t="shared" si="74"/>
        <v>23</v>
      </c>
      <c r="AN134" s="50" t="str">
        <f t="shared" si="75"/>
        <v>10.25</v>
      </c>
      <c r="AO134" s="51">
        <f t="shared" si="76"/>
        <v>10.25</v>
      </c>
      <c r="AP134" s="41" t="str">
        <f t="shared" si="77"/>
        <v>20</v>
      </c>
      <c r="AQ134" s="42">
        <v>10.25</v>
      </c>
      <c r="AR134" s="43" t="str">
        <f t="shared" si="78"/>
        <v>5</v>
      </c>
      <c r="AS134" s="44">
        <v>8.75</v>
      </c>
      <c r="AT134" s="43" t="str">
        <f t="shared" si="79"/>
        <v>0</v>
      </c>
      <c r="AU134" s="44">
        <v>11.5</v>
      </c>
      <c r="AV134" s="43" t="str">
        <f t="shared" si="80"/>
        <v>5</v>
      </c>
      <c r="AW134" s="44">
        <v>11.25</v>
      </c>
      <c r="AX134" s="43" t="str">
        <f t="shared" si="81"/>
        <v>5</v>
      </c>
      <c r="AY134" s="52" t="str">
        <f t="shared" si="82"/>
        <v>14.33</v>
      </c>
      <c r="AZ134" s="51">
        <f t="shared" si="83"/>
        <v>14.333333333333334</v>
      </c>
      <c r="BA134" s="41" t="str">
        <f t="shared" si="84"/>
        <v>6</v>
      </c>
      <c r="BB134" s="42">
        <v>14</v>
      </c>
      <c r="BC134" s="43" t="str">
        <f t="shared" si="85"/>
        <v>3</v>
      </c>
      <c r="BD134" s="47">
        <v>15</v>
      </c>
      <c r="BE134" s="43" t="str">
        <f t="shared" si="86"/>
        <v>3</v>
      </c>
      <c r="BF134" s="52" t="str">
        <f t="shared" si="87"/>
        <v>10.00</v>
      </c>
      <c r="BG134" s="51">
        <f t="shared" si="88"/>
        <v>10</v>
      </c>
      <c r="BH134" s="41" t="str">
        <f t="shared" si="89"/>
        <v>2</v>
      </c>
      <c r="BI134" s="42">
        <v>10</v>
      </c>
      <c r="BJ134" s="43" t="str">
        <f t="shared" si="90"/>
        <v>2</v>
      </c>
      <c r="BK134" s="52" t="str">
        <f t="shared" si="91"/>
        <v>9.00</v>
      </c>
      <c r="BL134" s="53">
        <f t="shared" si="92"/>
        <v>9</v>
      </c>
      <c r="BM134" s="43">
        <f t="shared" si="93"/>
        <v>1</v>
      </c>
      <c r="BN134" s="42">
        <v>4.5</v>
      </c>
      <c r="BO134" s="43" t="str">
        <f t="shared" si="94"/>
        <v>0</v>
      </c>
      <c r="BP134" s="47">
        <v>13.5</v>
      </c>
      <c r="BQ134" s="43" t="str">
        <f t="shared" si="95"/>
        <v>1</v>
      </c>
      <c r="BR134" s="54" t="str">
        <f t="shared" si="96"/>
        <v>10.84</v>
      </c>
      <c r="BS134" s="55">
        <f t="shared" si="97"/>
        <v>10.84375</v>
      </c>
      <c r="BT134" s="34">
        <f t="shared" si="98"/>
        <v>30</v>
      </c>
      <c r="BU134" s="56" t="str">
        <f t="shared" si="99"/>
        <v>10.23</v>
      </c>
      <c r="BV134" s="57">
        <f t="shared" si="100"/>
        <v>10.234375</v>
      </c>
      <c r="BW134" s="58" t="str">
        <f t="shared" si="102"/>
        <v>Admis(e)</v>
      </c>
      <c r="BX134" s="66">
        <v>1</v>
      </c>
    </row>
    <row r="135" spans="1:76" ht="15.75">
      <c r="A135" s="34">
        <v>128</v>
      </c>
      <c r="B135" s="77" t="s">
        <v>579</v>
      </c>
      <c r="C135" s="77" t="s">
        <v>580</v>
      </c>
      <c r="D135" s="78" t="s">
        <v>581</v>
      </c>
      <c r="E135" s="38" t="s">
        <v>582</v>
      </c>
      <c r="F135" s="34" t="s">
        <v>583</v>
      </c>
      <c r="G135" s="39" t="str">
        <f t="shared" si="51"/>
        <v>10.53</v>
      </c>
      <c r="H135" s="40">
        <f t="shared" si="52"/>
        <v>10.525</v>
      </c>
      <c r="I135" s="41" t="str">
        <f t="shared" si="53"/>
        <v>20</v>
      </c>
      <c r="J135" s="42">
        <v>8.75</v>
      </c>
      <c r="K135" s="43" t="str">
        <f t="shared" si="54"/>
        <v>0</v>
      </c>
      <c r="L135" s="61">
        <v>10.5</v>
      </c>
      <c r="M135" s="43" t="str">
        <f t="shared" si="55"/>
        <v>5</v>
      </c>
      <c r="N135" s="44">
        <v>13.25</v>
      </c>
      <c r="O135" s="43" t="str">
        <f t="shared" si="56"/>
        <v>5</v>
      </c>
      <c r="P135" s="61">
        <v>10.5</v>
      </c>
      <c r="Q135" s="43" t="str">
        <f t="shared" si="57"/>
        <v>5</v>
      </c>
      <c r="R135" s="45" t="str">
        <f t="shared" si="58"/>
        <v>10.50</v>
      </c>
      <c r="S135" s="40">
        <f t="shared" si="59"/>
        <v>10.496666666666666</v>
      </c>
      <c r="T135" s="43" t="str">
        <f t="shared" si="60"/>
        <v>6</v>
      </c>
      <c r="U135" s="60">
        <v>11.12</v>
      </c>
      <c r="V135" s="43" t="str">
        <f t="shared" si="61"/>
        <v>3</v>
      </c>
      <c r="W135" s="61">
        <v>9.25</v>
      </c>
      <c r="X135" s="43" t="str">
        <f t="shared" si="62"/>
        <v>0</v>
      </c>
      <c r="Y135" s="45" t="str">
        <f t="shared" si="63"/>
        <v>5.00</v>
      </c>
      <c r="Z135" s="40">
        <f t="shared" si="64"/>
        <v>5</v>
      </c>
      <c r="AA135" s="41">
        <f t="shared" si="65"/>
        <v>0</v>
      </c>
      <c r="AB135" s="72">
        <v>5</v>
      </c>
      <c r="AC135" s="43" t="str">
        <f t="shared" si="66"/>
        <v>0</v>
      </c>
      <c r="AD135" s="46" t="str">
        <f t="shared" si="67"/>
        <v>10.75</v>
      </c>
      <c r="AE135" s="46">
        <f t="shared" si="68"/>
        <v>10.75</v>
      </c>
      <c r="AF135" s="43" t="str">
        <f t="shared" si="69"/>
        <v>2</v>
      </c>
      <c r="AG135" s="60">
        <v>8</v>
      </c>
      <c r="AH135" s="43" t="str">
        <f t="shared" si="70"/>
        <v>0</v>
      </c>
      <c r="AI135" s="63">
        <v>13.5</v>
      </c>
      <c r="AJ135" s="43" t="str">
        <f t="shared" si="71"/>
        <v>1</v>
      </c>
      <c r="AK135" s="48" t="str">
        <f t="shared" si="72"/>
        <v>10.20</v>
      </c>
      <c r="AL135" s="49">
        <f t="shared" si="73"/>
        <v>10.202500000000001</v>
      </c>
      <c r="AM135" s="34">
        <f t="shared" si="74"/>
        <v>30</v>
      </c>
      <c r="AN135" s="50" t="str">
        <f t="shared" si="75"/>
        <v>8.50</v>
      </c>
      <c r="AO135" s="51">
        <f t="shared" si="76"/>
        <v>8.5</v>
      </c>
      <c r="AP135" s="41">
        <f t="shared" si="77"/>
        <v>5</v>
      </c>
      <c r="AQ135" s="60">
        <v>8.5</v>
      </c>
      <c r="AR135" s="43" t="str">
        <f t="shared" si="78"/>
        <v>0</v>
      </c>
      <c r="AS135" s="61">
        <v>7</v>
      </c>
      <c r="AT135" s="43" t="str">
        <f t="shared" si="79"/>
        <v>0</v>
      </c>
      <c r="AU135" s="61">
        <v>10</v>
      </c>
      <c r="AV135" s="43" t="str">
        <f t="shared" si="80"/>
        <v>5</v>
      </c>
      <c r="AW135" s="64">
        <v>9.25</v>
      </c>
      <c r="AX135" s="43" t="str">
        <f t="shared" si="81"/>
        <v>0</v>
      </c>
      <c r="AY135" s="52" t="str">
        <f t="shared" si="82"/>
        <v>13.50</v>
      </c>
      <c r="AZ135" s="51">
        <f t="shared" si="83"/>
        <v>13.5</v>
      </c>
      <c r="BA135" s="41" t="str">
        <f t="shared" si="84"/>
        <v>6</v>
      </c>
      <c r="BB135" s="60">
        <v>13</v>
      </c>
      <c r="BC135" s="43" t="str">
        <f t="shared" si="85"/>
        <v>3</v>
      </c>
      <c r="BD135" s="63">
        <v>14.5</v>
      </c>
      <c r="BE135" s="43" t="str">
        <f t="shared" si="86"/>
        <v>3</v>
      </c>
      <c r="BF135" s="52" t="str">
        <f t="shared" si="87"/>
        <v>16.00</v>
      </c>
      <c r="BG135" s="51">
        <f t="shared" si="88"/>
        <v>16</v>
      </c>
      <c r="BH135" s="41" t="str">
        <f t="shared" si="89"/>
        <v>2</v>
      </c>
      <c r="BI135" s="60">
        <v>16</v>
      </c>
      <c r="BJ135" s="43" t="str">
        <f t="shared" si="90"/>
        <v>2</v>
      </c>
      <c r="BK135" s="52" t="str">
        <f t="shared" si="91"/>
        <v>9.38</v>
      </c>
      <c r="BL135" s="53">
        <f t="shared" si="92"/>
        <v>9.375</v>
      </c>
      <c r="BM135" s="43">
        <f t="shared" si="93"/>
        <v>0</v>
      </c>
      <c r="BN135" s="60">
        <v>9</v>
      </c>
      <c r="BO135" s="43" t="str">
        <f t="shared" si="94"/>
        <v>0</v>
      </c>
      <c r="BP135" s="63">
        <v>9.75</v>
      </c>
      <c r="BQ135" s="43" t="str">
        <f t="shared" si="95"/>
        <v>0</v>
      </c>
      <c r="BR135" s="54" t="str">
        <f t="shared" si="96"/>
        <v>10.02</v>
      </c>
      <c r="BS135" s="55">
        <f t="shared" si="97"/>
        <v>10.015625</v>
      </c>
      <c r="BT135" s="34">
        <f t="shared" si="98"/>
        <v>30</v>
      </c>
      <c r="BU135" s="56" t="str">
        <f t="shared" si="99"/>
        <v>10.11</v>
      </c>
      <c r="BV135" s="57">
        <f t="shared" si="100"/>
        <v>10.1090625</v>
      </c>
      <c r="BW135" s="58" t="str">
        <f t="shared" si="102"/>
        <v>Admis(e)</v>
      </c>
      <c r="BX135" s="66">
        <v>1</v>
      </c>
    </row>
    <row r="136" spans="1:76" ht="15.75">
      <c r="A136" s="34">
        <v>129</v>
      </c>
      <c r="B136" s="70" t="s">
        <v>584</v>
      </c>
      <c r="C136" s="70" t="s">
        <v>580</v>
      </c>
      <c r="D136" s="71" t="s">
        <v>585</v>
      </c>
      <c r="E136" s="38" t="s">
        <v>586</v>
      </c>
      <c r="F136" s="34" t="s">
        <v>94</v>
      </c>
      <c r="G136" s="39" t="str">
        <f t="shared" si="51"/>
        <v>10.28</v>
      </c>
      <c r="H136" s="40">
        <f t="shared" si="52"/>
        <v>10.275</v>
      </c>
      <c r="I136" s="41" t="str">
        <f t="shared" si="53"/>
        <v>20</v>
      </c>
      <c r="J136" s="42">
        <v>9</v>
      </c>
      <c r="K136" s="43" t="str">
        <f t="shared" si="54"/>
        <v>0</v>
      </c>
      <c r="L136" s="44">
        <v>7.75</v>
      </c>
      <c r="M136" s="43" t="str">
        <f t="shared" si="55"/>
        <v>0</v>
      </c>
      <c r="N136" s="44">
        <v>14</v>
      </c>
      <c r="O136" s="43" t="str">
        <f t="shared" si="56"/>
        <v>5</v>
      </c>
      <c r="P136" s="44">
        <v>12.25</v>
      </c>
      <c r="Q136" s="43" t="str">
        <f t="shared" si="57"/>
        <v>5</v>
      </c>
      <c r="R136" s="45" t="str">
        <f t="shared" si="58"/>
        <v>8.67</v>
      </c>
      <c r="S136" s="40">
        <f t="shared" si="59"/>
        <v>8.6666666666666661</v>
      </c>
      <c r="T136" s="43">
        <f t="shared" si="60"/>
        <v>0</v>
      </c>
      <c r="U136" s="42">
        <v>9</v>
      </c>
      <c r="V136" s="43" t="str">
        <f t="shared" si="61"/>
        <v>0</v>
      </c>
      <c r="W136" s="44">
        <v>8</v>
      </c>
      <c r="X136" s="43" t="str">
        <f t="shared" si="62"/>
        <v>0</v>
      </c>
      <c r="Y136" s="45" t="str">
        <f t="shared" si="63"/>
        <v>7.00</v>
      </c>
      <c r="Z136" s="40">
        <f t="shared" si="64"/>
        <v>7</v>
      </c>
      <c r="AA136" s="41">
        <f t="shared" si="65"/>
        <v>0</v>
      </c>
      <c r="AB136" s="42">
        <v>7</v>
      </c>
      <c r="AC136" s="43" t="str">
        <f t="shared" si="66"/>
        <v>0</v>
      </c>
      <c r="AD136" s="46" t="str">
        <f t="shared" si="67"/>
        <v>10.00</v>
      </c>
      <c r="AE136" s="46">
        <f t="shared" si="68"/>
        <v>10</v>
      </c>
      <c r="AF136" s="43" t="str">
        <f t="shared" si="69"/>
        <v>2</v>
      </c>
      <c r="AG136" s="42">
        <v>10</v>
      </c>
      <c r="AH136" s="43" t="str">
        <f t="shared" si="70"/>
        <v>1</v>
      </c>
      <c r="AI136" s="47">
        <v>10</v>
      </c>
      <c r="AJ136" s="43" t="str">
        <f t="shared" si="71"/>
        <v>1</v>
      </c>
      <c r="AK136" s="48" t="str">
        <f t="shared" si="72"/>
        <v>9.73</v>
      </c>
      <c r="AL136" s="49">
        <f t="shared" si="73"/>
        <v>9.734375</v>
      </c>
      <c r="AM136" s="34">
        <f t="shared" si="74"/>
        <v>22</v>
      </c>
      <c r="AN136" s="50" t="str">
        <f t="shared" si="75"/>
        <v>9.70</v>
      </c>
      <c r="AO136" s="51">
        <f t="shared" si="76"/>
        <v>9.6999999999999993</v>
      </c>
      <c r="AP136" s="41">
        <f t="shared" si="77"/>
        <v>10</v>
      </c>
      <c r="AQ136" s="42">
        <v>10.25</v>
      </c>
      <c r="AR136" s="43" t="str">
        <f t="shared" si="78"/>
        <v>5</v>
      </c>
      <c r="AS136" s="44">
        <v>10.75</v>
      </c>
      <c r="AT136" s="43" t="str">
        <f t="shared" si="79"/>
        <v>5</v>
      </c>
      <c r="AU136" s="44">
        <v>9.5</v>
      </c>
      <c r="AV136" s="43" t="str">
        <f t="shared" si="80"/>
        <v>0</v>
      </c>
      <c r="AW136" s="44">
        <v>7.5</v>
      </c>
      <c r="AX136" s="43" t="str">
        <f t="shared" si="81"/>
        <v>0</v>
      </c>
      <c r="AY136" s="52" t="str">
        <f t="shared" si="82"/>
        <v>14.67</v>
      </c>
      <c r="AZ136" s="51">
        <f t="shared" si="83"/>
        <v>14.666666666666666</v>
      </c>
      <c r="BA136" s="41" t="str">
        <f t="shared" si="84"/>
        <v>6</v>
      </c>
      <c r="BB136" s="42">
        <v>14</v>
      </c>
      <c r="BC136" s="43" t="str">
        <f t="shared" si="85"/>
        <v>3</v>
      </c>
      <c r="BD136" s="47">
        <v>16</v>
      </c>
      <c r="BE136" s="43" t="str">
        <f t="shared" si="86"/>
        <v>3</v>
      </c>
      <c r="BF136" s="52" t="str">
        <f t="shared" si="87"/>
        <v>10.00</v>
      </c>
      <c r="BG136" s="51">
        <f t="shared" si="88"/>
        <v>10</v>
      </c>
      <c r="BH136" s="41" t="str">
        <f t="shared" si="89"/>
        <v>2</v>
      </c>
      <c r="BI136" s="42">
        <v>10</v>
      </c>
      <c r="BJ136" s="43" t="str">
        <f t="shared" si="90"/>
        <v>2</v>
      </c>
      <c r="BK136" s="52" t="str">
        <f t="shared" si="91"/>
        <v>7.75</v>
      </c>
      <c r="BL136" s="53">
        <f t="shared" si="92"/>
        <v>7.75</v>
      </c>
      <c r="BM136" s="43">
        <f t="shared" si="93"/>
        <v>1</v>
      </c>
      <c r="BN136" s="42">
        <v>4</v>
      </c>
      <c r="BO136" s="43" t="str">
        <f t="shared" si="94"/>
        <v>0</v>
      </c>
      <c r="BP136" s="47">
        <v>11.5</v>
      </c>
      <c r="BQ136" s="43" t="str">
        <f t="shared" si="95"/>
        <v>1</v>
      </c>
      <c r="BR136" s="54" t="str">
        <f t="shared" si="96"/>
        <v>10.41</v>
      </c>
      <c r="BS136" s="55">
        <f t="shared" si="97"/>
        <v>10.40625</v>
      </c>
      <c r="BT136" s="34">
        <f t="shared" si="98"/>
        <v>30</v>
      </c>
      <c r="BU136" s="56" t="str">
        <f t="shared" si="99"/>
        <v>10.07</v>
      </c>
      <c r="BV136" s="57">
        <f t="shared" si="100"/>
        <v>10.0703125</v>
      </c>
      <c r="BW136" s="58" t="str">
        <f t="shared" si="102"/>
        <v>Admis(e)</v>
      </c>
      <c r="BX136" s="66">
        <v>2</v>
      </c>
    </row>
    <row r="137" spans="1:76" ht="15.75">
      <c r="A137" s="34">
        <v>130</v>
      </c>
      <c r="B137" s="36" t="s">
        <v>587</v>
      </c>
      <c r="C137" s="36" t="s">
        <v>588</v>
      </c>
      <c r="D137" s="37" t="s">
        <v>589</v>
      </c>
      <c r="E137" s="38" t="s">
        <v>590</v>
      </c>
      <c r="F137" s="34" t="s">
        <v>591</v>
      </c>
      <c r="G137" s="39" t="str">
        <f t="shared" ref="G137:G165" si="103">TEXT(H137,"# ##0.00")</f>
        <v>10.50</v>
      </c>
      <c r="H137" s="40">
        <f t="shared" ref="H137:H165" si="104">((J137*3)+(L137*3)+(N137*2)+(P137*2))/10</f>
        <v>10.5</v>
      </c>
      <c r="I137" s="41" t="str">
        <f t="shared" ref="I137:I165" si="105">IF(VALUE(H137)&gt;=10,"20",SUM(K137+M137+O137+Q137))</f>
        <v>20</v>
      </c>
      <c r="J137" s="42">
        <v>8.75</v>
      </c>
      <c r="K137" s="43" t="str">
        <f t="shared" ref="K137:K165" si="106">IF(VALUE(J137)&gt;=10,"5","0")</f>
        <v>0</v>
      </c>
      <c r="L137" s="44">
        <v>7.75</v>
      </c>
      <c r="M137" s="43" t="str">
        <f t="shared" ref="M137:M165" si="107">IF(VALUE(L137)&gt;=10,"5","0")</f>
        <v>0</v>
      </c>
      <c r="N137" s="44">
        <v>14.75</v>
      </c>
      <c r="O137" s="43" t="str">
        <f t="shared" ref="O137:O165" si="108">IF(VALUE(N137)&gt;=10,"5","0")</f>
        <v>5</v>
      </c>
      <c r="P137" s="44">
        <v>13</v>
      </c>
      <c r="Q137" s="43" t="str">
        <f t="shared" ref="Q137:Q165" si="109">IF(VALUE(P137)&gt;=10,"5","0")</f>
        <v>5</v>
      </c>
      <c r="R137" s="45" t="str">
        <f t="shared" ref="R137:R165" si="110">TEXT(S137,"# ##0.00")</f>
        <v>9.17</v>
      </c>
      <c r="S137" s="40">
        <f t="shared" ref="S137:S165" si="111">((U137*2)+(W137*1))/3</f>
        <v>9.1666666666666661</v>
      </c>
      <c r="T137" s="43">
        <f t="shared" ref="T137:T165" si="112">IF(VALUE(S137)&gt;=10,"6",SUM(V137+X137))</f>
        <v>0</v>
      </c>
      <c r="U137" s="42">
        <v>9</v>
      </c>
      <c r="V137" s="43" t="str">
        <f t="shared" ref="V137:V165" si="113">IF(VALUE(U137)&gt;=10,"3","0")</f>
        <v>0</v>
      </c>
      <c r="W137" s="44">
        <v>9.5</v>
      </c>
      <c r="X137" s="43" t="str">
        <f t="shared" ref="X137:X165" si="114">IF(VALUE(W137)&gt;=10,"3","0")</f>
        <v>0</v>
      </c>
      <c r="Y137" s="45" t="str">
        <f t="shared" ref="Y137:Y165" si="115">TEXT(Z137,"# ##0.00")</f>
        <v>6.00</v>
      </c>
      <c r="Z137" s="40">
        <f t="shared" ref="Z137:Z165" si="116">AB137</f>
        <v>6</v>
      </c>
      <c r="AA137" s="41">
        <f t="shared" ref="AA137:AA165" si="117">IF(VALUE(Z137)&gt;=10,"2",0)</f>
        <v>0</v>
      </c>
      <c r="AB137" s="42">
        <v>6</v>
      </c>
      <c r="AC137" s="43" t="str">
        <f t="shared" ref="AC137:AC165" si="118">IF(VALUE(AB137)&gt;=10,"2","0")</f>
        <v>0</v>
      </c>
      <c r="AD137" s="46" t="str">
        <f t="shared" ref="AD137:AD165" si="119">TEXT(AE137,"# ##0.00")</f>
        <v>7.75</v>
      </c>
      <c r="AE137" s="46">
        <f t="shared" ref="AE137:AE165" si="120">((AG137+AI137)/2)</f>
        <v>7.75</v>
      </c>
      <c r="AF137" s="43">
        <f t="shared" ref="AF137:AF165" si="121">IF(VALUE(AD137)&gt;=10,"2",SUM(AH137+AJ137))</f>
        <v>1</v>
      </c>
      <c r="AG137" s="42">
        <v>5</v>
      </c>
      <c r="AH137" s="43" t="str">
        <f t="shared" ref="AH137:AH165" si="122">IF(VALUE(AG137)&gt;=10,"1","0")</f>
        <v>0</v>
      </c>
      <c r="AI137" s="47">
        <v>10.5</v>
      </c>
      <c r="AJ137" s="43" t="str">
        <f t="shared" ref="AJ137:AJ165" si="123">IF(VALUE(AI137)&gt;=10,"1","0")</f>
        <v>1</v>
      </c>
      <c r="AK137" s="48" t="str">
        <f t="shared" ref="AK137:AK165" si="124">TEXT(AL137,"# ##0.00")</f>
        <v>9.63</v>
      </c>
      <c r="AL137" s="49">
        <f t="shared" ref="AL137:AL165" si="125">((H137*10)+(S137*3)+(Z137*1)+(AD137*2))/16</f>
        <v>9.625</v>
      </c>
      <c r="AM137" s="34">
        <f t="shared" ref="AM137:AM165" si="126">IF(VALUE(AK137)&gt;=10,30,SUM(I137+T137+AA137+AF137))</f>
        <v>21</v>
      </c>
      <c r="AN137" s="50" t="str">
        <f t="shared" ref="AN137:AN165" si="127">TEXT(AO137,"# ##0.00")</f>
        <v>10.50</v>
      </c>
      <c r="AO137" s="51">
        <f t="shared" ref="AO137:AO165" si="128">((AQ137*3)+(AS137*3)+(AU137*2)+(AW137*2))/10</f>
        <v>10.5</v>
      </c>
      <c r="AP137" s="41" t="str">
        <f t="shared" ref="AP137:AP165" si="129">IF(VALUE(AO137)&gt;=10,"20",SUM(AR137+AT137+AV137+AX137))</f>
        <v>20</v>
      </c>
      <c r="AQ137" s="42">
        <v>9.75</v>
      </c>
      <c r="AR137" s="43" t="str">
        <f t="shared" ref="AR137:AR165" si="130">IF(VALUE(AQ137)&gt;=10,"5","0")</f>
        <v>0</v>
      </c>
      <c r="AS137" s="44">
        <v>10.75</v>
      </c>
      <c r="AT137" s="43" t="str">
        <f t="shared" ref="AT137:AT165" si="131">IF(VALUE(AS137)&gt;=10,"5","0")</f>
        <v>5</v>
      </c>
      <c r="AU137" s="44">
        <v>11</v>
      </c>
      <c r="AV137" s="43" t="str">
        <f t="shared" ref="AV137:AV165" si="132">IF(VALUE(AU137)&gt;=10,"5","0")</f>
        <v>5</v>
      </c>
      <c r="AW137" s="44">
        <v>10.75</v>
      </c>
      <c r="AX137" s="43" t="str">
        <f t="shared" ref="AX137:AX165" si="133">IF(VALUE(AW137)&gt;=10,"5","0")</f>
        <v>5</v>
      </c>
      <c r="AY137" s="52" t="str">
        <f t="shared" ref="AY137:AY165" si="134">TEXT(AZ137,"# ##0.00")</f>
        <v>14.33</v>
      </c>
      <c r="AZ137" s="51">
        <f t="shared" ref="AZ137:AZ165" si="135">((BB137*2)+(BD137*1))/3</f>
        <v>14.333333333333334</v>
      </c>
      <c r="BA137" s="41" t="str">
        <f t="shared" ref="BA137:BA165" si="136">IF(VALUE(AZ137)&gt;=10,"6",SUM(BC137+BE137))</f>
        <v>6</v>
      </c>
      <c r="BB137" s="42">
        <v>14</v>
      </c>
      <c r="BC137" s="43" t="str">
        <f t="shared" ref="BC137:BC165" si="137">IF(VALUE(BB137)&gt;=10,"3","0")</f>
        <v>3</v>
      </c>
      <c r="BD137" s="47">
        <v>15</v>
      </c>
      <c r="BE137" s="43" t="str">
        <f t="shared" ref="BE137:BE165" si="138">IF(VALUE(BD137)&gt;=10,"3","0")</f>
        <v>3</v>
      </c>
      <c r="BF137" s="52" t="str">
        <f t="shared" ref="BF137:BF165" si="139">TEXT(BG137,"# ##0.00")</f>
        <v>10.00</v>
      </c>
      <c r="BG137" s="51">
        <f t="shared" ref="BG137:BG165" si="140">BI137</f>
        <v>10</v>
      </c>
      <c r="BH137" s="41" t="str">
        <f t="shared" ref="BH137:BH165" si="141">IF(VALUE(BI137)&gt;=10,"2","0")</f>
        <v>2</v>
      </c>
      <c r="BI137" s="42">
        <v>10</v>
      </c>
      <c r="BJ137" s="43" t="str">
        <f t="shared" ref="BJ137:BJ165" si="142">IF(VALUE(BI137)&gt;=10,"2","0")</f>
        <v>2</v>
      </c>
      <c r="BK137" s="52" t="str">
        <f t="shared" ref="BK137:BK165" si="143">TEXT(BL137,"# ##0.00")</f>
        <v>10.50</v>
      </c>
      <c r="BL137" s="53">
        <f t="shared" ref="BL137:BL165" si="144">(BN137+BP137)/2</f>
        <v>10.5</v>
      </c>
      <c r="BM137" s="43" t="str">
        <f t="shared" ref="BM137:BM165" si="145">IF(VALUE(BL137)&gt;=10,"2",SUM(BO137+BQ137))</f>
        <v>2</v>
      </c>
      <c r="BN137" s="42">
        <v>10</v>
      </c>
      <c r="BO137" s="43" t="str">
        <f t="shared" ref="BO137:BO165" si="146">IF(VALUE(BN137)&gt;=10,"1","0")</f>
        <v>1</v>
      </c>
      <c r="BP137" s="47">
        <v>11</v>
      </c>
      <c r="BQ137" s="43" t="str">
        <f t="shared" ref="BQ137:BQ165" si="147">IF(VALUE(BP137)&gt;=10,"1","0")</f>
        <v>1</v>
      </c>
      <c r="BR137" s="54" t="str">
        <f t="shared" ref="BR137:BR165" si="148">TEXT(BS137,"# ##0.00")</f>
        <v>11.19</v>
      </c>
      <c r="BS137" s="55">
        <f t="shared" ref="BS137:BS165" si="149">((AO137*10)+(AZ137*3)+(BG137*1)+(BL137*2))/16</f>
        <v>11.1875</v>
      </c>
      <c r="BT137" s="34">
        <f t="shared" ref="BT137:BT165" si="150">IF(VALUE(BR137)&gt;=10,30,SUM(AP137+BA137+BH137+BM137))</f>
        <v>30</v>
      </c>
      <c r="BU137" s="56" t="str">
        <f t="shared" ref="BU137:BU165" si="151">TEXT(BV137,"# ##0.00")</f>
        <v>10.41</v>
      </c>
      <c r="BV137" s="57">
        <f t="shared" ref="BV137:BV165" si="152">((AL137)+(BS137))/2</f>
        <v>10.40625</v>
      </c>
      <c r="BW137" s="58" t="str">
        <f t="shared" si="102"/>
        <v>Admis(e)</v>
      </c>
      <c r="BX137" s="73">
        <v>2</v>
      </c>
    </row>
    <row r="138" spans="1:76" ht="15.75">
      <c r="A138" s="34">
        <v>131</v>
      </c>
      <c r="B138" s="67" t="s">
        <v>592</v>
      </c>
      <c r="C138" s="67" t="s">
        <v>593</v>
      </c>
      <c r="D138" s="68" t="s">
        <v>111</v>
      </c>
      <c r="E138" s="38" t="s">
        <v>594</v>
      </c>
      <c r="F138" s="34" t="s">
        <v>595</v>
      </c>
      <c r="G138" s="39" t="str">
        <f t="shared" si="103"/>
        <v>9.58</v>
      </c>
      <c r="H138" s="40">
        <f t="shared" si="104"/>
        <v>9.5749999999999993</v>
      </c>
      <c r="I138" s="41">
        <f t="shared" si="105"/>
        <v>10</v>
      </c>
      <c r="J138" s="42">
        <v>7.5</v>
      </c>
      <c r="K138" s="43" t="str">
        <f t="shared" si="106"/>
        <v>0</v>
      </c>
      <c r="L138" s="44">
        <v>7.75</v>
      </c>
      <c r="M138" s="43" t="str">
        <f t="shared" si="107"/>
        <v>0</v>
      </c>
      <c r="N138" s="44">
        <v>12.75</v>
      </c>
      <c r="O138" s="43" t="str">
        <f t="shared" si="108"/>
        <v>5</v>
      </c>
      <c r="P138" s="44">
        <v>12.25</v>
      </c>
      <c r="Q138" s="43" t="str">
        <f t="shared" si="109"/>
        <v>5</v>
      </c>
      <c r="R138" s="45" t="str">
        <f t="shared" si="110"/>
        <v>9.50</v>
      </c>
      <c r="S138" s="40">
        <f t="shared" si="111"/>
        <v>9.5</v>
      </c>
      <c r="T138" s="43">
        <f t="shared" si="112"/>
        <v>3</v>
      </c>
      <c r="U138" s="42">
        <v>9</v>
      </c>
      <c r="V138" s="43" t="str">
        <f t="shared" si="113"/>
        <v>0</v>
      </c>
      <c r="W138" s="44">
        <v>10.5</v>
      </c>
      <c r="X138" s="43" t="str">
        <f t="shared" si="114"/>
        <v>3</v>
      </c>
      <c r="Y138" s="45" t="str">
        <f t="shared" si="115"/>
        <v>4.50</v>
      </c>
      <c r="Z138" s="40">
        <f t="shared" si="116"/>
        <v>4.5</v>
      </c>
      <c r="AA138" s="41">
        <f t="shared" si="117"/>
        <v>0</v>
      </c>
      <c r="AB138" s="42">
        <v>4.5</v>
      </c>
      <c r="AC138" s="43" t="str">
        <f t="shared" si="118"/>
        <v>0</v>
      </c>
      <c r="AD138" s="46" t="str">
        <f t="shared" si="119"/>
        <v>10.00</v>
      </c>
      <c r="AE138" s="46">
        <f t="shared" si="120"/>
        <v>10</v>
      </c>
      <c r="AF138" s="43" t="str">
        <f t="shared" si="121"/>
        <v>2</v>
      </c>
      <c r="AG138" s="42">
        <v>10</v>
      </c>
      <c r="AH138" s="43" t="str">
        <f t="shared" si="122"/>
        <v>1</v>
      </c>
      <c r="AI138" s="47">
        <v>10</v>
      </c>
      <c r="AJ138" s="43" t="str">
        <f t="shared" si="123"/>
        <v>1</v>
      </c>
      <c r="AK138" s="48" t="str">
        <f t="shared" si="124"/>
        <v>9.30</v>
      </c>
      <c r="AL138" s="49">
        <f t="shared" si="125"/>
        <v>9.296875</v>
      </c>
      <c r="AM138" s="34">
        <f t="shared" si="126"/>
        <v>15</v>
      </c>
      <c r="AN138" s="50" t="str">
        <f t="shared" si="127"/>
        <v>8.05</v>
      </c>
      <c r="AO138" s="51">
        <f t="shared" si="128"/>
        <v>8.0500000000000007</v>
      </c>
      <c r="AP138" s="41">
        <f t="shared" si="129"/>
        <v>0</v>
      </c>
      <c r="AQ138" s="42">
        <v>8.75</v>
      </c>
      <c r="AR138" s="43" t="str">
        <f t="shared" si="130"/>
        <v>0</v>
      </c>
      <c r="AS138" s="44">
        <v>7.75</v>
      </c>
      <c r="AT138" s="43" t="str">
        <f t="shared" si="131"/>
        <v>0</v>
      </c>
      <c r="AU138" s="44">
        <v>9.5</v>
      </c>
      <c r="AV138" s="43" t="str">
        <f t="shared" si="132"/>
        <v>0</v>
      </c>
      <c r="AW138" s="44">
        <v>6</v>
      </c>
      <c r="AX138" s="43" t="str">
        <f t="shared" si="133"/>
        <v>0</v>
      </c>
      <c r="AY138" s="52" t="str">
        <f t="shared" si="134"/>
        <v>14.67</v>
      </c>
      <c r="AZ138" s="51">
        <f t="shared" si="135"/>
        <v>14.666666666666666</v>
      </c>
      <c r="BA138" s="41" t="str">
        <f t="shared" si="136"/>
        <v>6</v>
      </c>
      <c r="BB138" s="42">
        <v>14</v>
      </c>
      <c r="BC138" s="43" t="str">
        <f t="shared" si="137"/>
        <v>3</v>
      </c>
      <c r="BD138" s="47">
        <v>16</v>
      </c>
      <c r="BE138" s="43" t="str">
        <f t="shared" si="138"/>
        <v>3</v>
      </c>
      <c r="BF138" s="52" t="str">
        <f t="shared" si="139"/>
        <v>0.00</v>
      </c>
      <c r="BG138" s="51">
        <f t="shared" si="140"/>
        <v>0</v>
      </c>
      <c r="BH138" s="41" t="str">
        <f t="shared" si="141"/>
        <v>0</v>
      </c>
      <c r="BI138" s="42"/>
      <c r="BJ138" s="43" t="str">
        <f t="shared" si="142"/>
        <v>0</v>
      </c>
      <c r="BK138" s="52" t="str">
        <f t="shared" si="143"/>
        <v>8.50</v>
      </c>
      <c r="BL138" s="53">
        <f t="shared" si="144"/>
        <v>8.5</v>
      </c>
      <c r="BM138" s="43">
        <f t="shared" si="145"/>
        <v>1</v>
      </c>
      <c r="BN138" s="42">
        <v>6.5</v>
      </c>
      <c r="BO138" s="43" t="str">
        <f t="shared" si="146"/>
        <v>0</v>
      </c>
      <c r="BP138" s="47">
        <v>10.5</v>
      </c>
      <c r="BQ138" s="43" t="str">
        <f t="shared" si="147"/>
        <v>1</v>
      </c>
      <c r="BR138" s="54" t="str">
        <f t="shared" si="148"/>
        <v>8.84</v>
      </c>
      <c r="BS138" s="55">
        <f t="shared" si="149"/>
        <v>8.84375</v>
      </c>
      <c r="BT138" s="34">
        <f t="shared" si="150"/>
        <v>7</v>
      </c>
      <c r="BU138" s="56" t="str">
        <f t="shared" si="151"/>
        <v>9.07</v>
      </c>
      <c r="BV138" s="57">
        <f t="shared" si="152"/>
        <v>9.0703125</v>
      </c>
      <c r="BW138" s="58" t="s">
        <v>95</v>
      </c>
      <c r="BX138" s="69"/>
    </row>
    <row r="139" spans="1:76" ht="15.75">
      <c r="A139" s="34">
        <v>132</v>
      </c>
      <c r="B139" s="77" t="s">
        <v>596</v>
      </c>
      <c r="C139" s="77" t="s">
        <v>597</v>
      </c>
      <c r="D139" s="78" t="s">
        <v>137</v>
      </c>
      <c r="E139" s="38" t="s">
        <v>598</v>
      </c>
      <c r="F139" s="34" t="s">
        <v>79</v>
      </c>
      <c r="G139" s="39" t="str">
        <f t="shared" si="103"/>
        <v>9.73</v>
      </c>
      <c r="H139" s="40">
        <f t="shared" si="104"/>
        <v>9.7249999999999996</v>
      </c>
      <c r="I139" s="41">
        <f t="shared" si="105"/>
        <v>10</v>
      </c>
      <c r="J139" s="42">
        <v>9.75</v>
      </c>
      <c r="K139" s="43" t="str">
        <f t="shared" si="106"/>
        <v>0</v>
      </c>
      <c r="L139" s="44">
        <v>8</v>
      </c>
      <c r="M139" s="43" t="str">
        <f t="shared" si="107"/>
        <v>0</v>
      </c>
      <c r="N139" s="44">
        <v>11.5</v>
      </c>
      <c r="O139" s="43" t="str">
        <f t="shared" si="108"/>
        <v>5</v>
      </c>
      <c r="P139" s="61">
        <v>10.5</v>
      </c>
      <c r="Q139" s="43" t="str">
        <f t="shared" si="109"/>
        <v>5</v>
      </c>
      <c r="R139" s="45" t="str">
        <f t="shared" si="110"/>
        <v>9.92</v>
      </c>
      <c r="S139" s="40">
        <f t="shared" si="111"/>
        <v>9.9166666666666661</v>
      </c>
      <c r="T139" s="43">
        <f t="shared" si="112"/>
        <v>3</v>
      </c>
      <c r="U139" s="72">
        <v>9.75</v>
      </c>
      <c r="V139" s="43" t="str">
        <f t="shared" si="113"/>
        <v>0</v>
      </c>
      <c r="W139" s="61">
        <v>10.25</v>
      </c>
      <c r="X139" s="43" t="str">
        <f t="shared" si="114"/>
        <v>3</v>
      </c>
      <c r="Y139" s="45" t="str">
        <f t="shared" si="115"/>
        <v>5.50</v>
      </c>
      <c r="Z139" s="40">
        <f t="shared" si="116"/>
        <v>5.5</v>
      </c>
      <c r="AA139" s="41">
        <f t="shared" si="117"/>
        <v>0</v>
      </c>
      <c r="AB139" s="72">
        <v>5.5</v>
      </c>
      <c r="AC139" s="43" t="str">
        <f t="shared" si="118"/>
        <v>0</v>
      </c>
      <c r="AD139" s="46" t="str">
        <f t="shared" si="119"/>
        <v>10.50</v>
      </c>
      <c r="AE139" s="46">
        <f t="shared" si="120"/>
        <v>10.5</v>
      </c>
      <c r="AF139" s="43" t="str">
        <f t="shared" si="121"/>
        <v>2</v>
      </c>
      <c r="AG139" s="60">
        <v>8</v>
      </c>
      <c r="AH139" s="43" t="str">
        <f t="shared" si="122"/>
        <v>0</v>
      </c>
      <c r="AI139" s="63">
        <v>13</v>
      </c>
      <c r="AJ139" s="43" t="str">
        <f t="shared" si="123"/>
        <v>1</v>
      </c>
      <c r="AK139" s="48" t="str">
        <f t="shared" si="124"/>
        <v>9.59</v>
      </c>
      <c r="AL139" s="49">
        <f t="shared" si="125"/>
        <v>9.59375</v>
      </c>
      <c r="AM139" s="34">
        <f t="shared" si="126"/>
        <v>15</v>
      </c>
      <c r="AN139" s="50" t="str">
        <f t="shared" si="127"/>
        <v>9.08</v>
      </c>
      <c r="AO139" s="51">
        <f t="shared" si="128"/>
        <v>9.0749999999999993</v>
      </c>
      <c r="AP139" s="41">
        <f t="shared" si="129"/>
        <v>5</v>
      </c>
      <c r="AQ139" s="60">
        <v>7</v>
      </c>
      <c r="AR139" s="43" t="str">
        <f t="shared" si="130"/>
        <v>0</v>
      </c>
      <c r="AS139" s="61">
        <v>8.75</v>
      </c>
      <c r="AT139" s="43" t="str">
        <f t="shared" si="131"/>
        <v>0</v>
      </c>
      <c r="AU139" s="61">
        <v>12.5</v>
      </c>
      <c r="AV139" s="43" t="str">
        <f t="shared" si="132"/>
        <v>5</v>
      </c>
      <c r="AW139" s="64">
        <v>9.25</v>
      </c>
      <c r="AX139" s="43" t="str">
        <f t="shared" si="133"/>
        <v>0</v>
      </c>
      <c r="AY139" s="52" t="str">
        <f t="shared" si="134"/>
        <v>14.50</v>
      </c>
      <c r="AZ139" s="51">
        <f t="shared" si="135"/>
        <v>14.5</v>
      </c>
      <c r="BA139" s="41" t="str">
        <f t="shared" si="136"/>
        <v>6</v>
      </c>
      <c r="BB139" s="60">
        <v>14</v>
      </c>
      <c r="BC139" s="43" t="str">
        <f t="shared" si="137"/>
        <v>3</v>
      </c>
      <c r="BD139" s="63">
        <v>15.5</v>
      </c>
      <c r="BE139" s="43" t="str">
        <f t="shared" si="138"/>
        <v>3</v>
      </c>
      <c r="BF139" s="52" t="str">
        <f t="shared" si="139"/>
        <v>14.00</v>
      </c>
      <c r="BG139" s="51">
        <f t="shared" si="140"/>
        <v>14</v>
      </c>
      <c r="BH139" s="41" t="str">
        <f t="shared" si="141"/>
        <v>2</v>
      </c>
      <c r="BI139" s="60">
        <v>14</v>
      </c>
      <c r="BJ139" s="43" t="str">
        <f t="shared" si="142"/>
        <v>2</v>
      </c>
      <c r="BK139" s="52" t="str">
        <f t="shared" si="143"/>
        <v>10.38</v>
      </c>
      <c r="BL139" s="53">
        <f t="shared" si="144"/>
        <v>10.375</v>
      </c>
      <c r="BM139" s="43" t="str">
        <f t="shared" si="145"/>
        <v>2</v>
      </c>
      <c r="BN139" s="60">
        <v>9</v>
      </c>
      <c r="BO139" s="43" t="str">
        <f t="shared" si="146"/>
        <v>0</v>
      </c>
      <c r="BP139" s="63">
        <v>11.75</v>
      </c>
      <c r="BQ139" s="43" t="str">
        <f t="shared" si="147"/>
        <v>1</v>
      </c>
      <c r="BR139" s="54" t="str">
        <f t="shared" si="148"/>
        <v>10.56</v>
      </c>
      <c r="BS139" s="55">
        <f t="shared" si="149"/>
        <v>10.5625</v>
      </c>
      <c r="BT139" s="34">
        <f t="shared" si="150"/>
        <v>30</v>
      </c>
      <c r="BU139" s="56" t="str">
        <f t="shared" si="151"/>
        <v>10.08</v>
      </c>
      <c r="BV139" s="57">
        <f t="shared" si="152"/>
        <v>10.078125</v>
      </c>
      <c r="BW139" s="58" t="str">
        <f t="shared" si="102"/>
        <v>Admis(e)</v>
      </c>
      <c r="BX139" s="66">
        <v>1</v>
      </c>
    </row>
    <row r="140" spans="1:76" ht="15.75">
      <c r="A140" s="34">
        <v>133</v>
      </c>
      <c r="B140" s="36" t="s">
        <v>599</v>
      </c>
      <c r="C140" s="36" t="s">
        <v>600</v>
      </c>
      <c r="D140" s="37" t="s">
        <v>399</v>
      </c>
      <c r="E140" s="38" t="s">
        <v>601</v>
      </c>
      <c r="F140" s="34" t="s">
        <v>89</v>
      </c>
      <c r="G140" s="39" t="str">
        <f t="shared" si="103"/>
        <v>12.73</v>
      </c>
      <c r="H140" s="40">
        <f t="shared" si="104"/>
        <v>12.725</v>
      </c>
      <c r="I140" s="41" t="str">
        <f t="shared" si="105"/>
        <v>20</v>
      </c>
      <c r="J140" s="42">
        <v>10</v>
      </c>
      <c r="K140" s="43" t="str">
        <f t="shared" si="106"/>
        <v>5</v>
      </c>
      <c r="L140" s="44">
        <v>12.75</v>
      </c>
      <c r="M140" s="43" t="str">
        <f t="shared" si="107"/>
        <v>5</v>
      </c>
      <c r="N140" s="44">
        <v>15</v>
      </c>
      <c r="O140" s="43" t="str">
        <f t="shared" si="108"/>
        <v>5</v>
      </c>
      <c r="P140" s="44">
        <v>14.5</v>
      </c>
      <c r="Q140" s="43" t="str">
        <f t="shared" si="109"/>
        <v>5</v>
      </c>
      <c r="R140" s="45" t="str">
        <f t="shared" si="110"/>
        <v>11.25</v>
      </c>
      <c r="S140" s="40">
        <f t="shared" si="111"/>
        <v>11.25</v>
      </c>
      <c r="T140" s="43" t="str">
        <f t="shared" si="112"/>
        <v>6</v>
      </c>
      <c r="U140" s="42">
        <v>10.625</v>
      </c>
      <c r="V140" s="43" t="str">
        <f t="shared" si="113"/>
        <v>3</v>
      </c>
      <c r="W140" s="44">
        <v>12.5</v>
      </c>
      <c r="X140" s="43" t="str">
        <f t="shared" si="114"/>
        <v>3</v>
      </c>
      <c r="Y140" s="45" t="str">
        <f t="shared" si="115"/>
        <v>7.50</v>
      </c>
      <c r="Z140" s="40">
        <f t="shared" si="116"/>
        <v>7.5</v>
      </c>
      <c r="AA140" s="41">
        <f t="shared" si="117"/>
        <v>0</v>
      </c>
      <c r="AB140" s="42">
        <v>7.5</v>
      </c>
      <c r="AC140" s="43" t="str">
        <f t="shared" si="118"/>
        <v>0</v>
      </c>
      <c r="AD140" s="46" t="str">
        <f t="shared" si="119"/>
        <v>9.00</v>
      </c>
      <c r="AE140" s="46">
        <f t="shared" si="120"/>
        <v>9</v>
      </c>
      <c r="AF140" s="43">
        <f t="shared" si="121"/>
        <v>1</v>
      </c>
      <c r="AG140" s="42">
        <v>10</v>
      </c>
      <c r="AH140" s="43" t="str">
        <f t="shared" si="122"/>
        <v>1</v>
      </c>
      <c r="AI140" s="47">
        <v>8</v>
      </c>
      <c r="AJ140" s="43" t="str">
        <f t="shared" si="123"/>
        <v>0</v>
      </c>
      <c r="AK140" s="48" t="str">
        <f t="shared" si="124"/>
        <v>11.66</v>
      </c>
      <c r="AL140" s="49">
        <f t="shared" si="125"/>
        <v>11.65625</v>
      </c>
      <c r="AM140" s="34">
        <f t="shared" si="126"/>
        <v>30</v>
      </c>
      <c r="AN140" s="50" t="str">
        <f t="shared" si="127"/>
        <v>13.10</v>
      </c>
      <c r="AO140" s="51">
        <f t="shared" si="128"/>
        <v>13.1</v>
      </c>
      <c r="AP140" s="41" t="str">
        <f t="shared" si="129"/>
        <v>20</v>
      </c>
      <c r="AQ140" s="42">
        <v>13</v>
      </c>
      <c r="AR140" s="43" t="str">
        <f t="shared" si="130"/>
        <v>5</v>
      </c>
      <c r="AS140" s="44">
        <v>14</v>
      </c>
      <c r="AT140" s="43" t="str">
        <f t="shared" si="131"/>
        <v>5</v>
      </c>
      <c r="AU140" s="44">
        <v>12.25</v>
      </c>
      <c r="AV140" s="43" t="str">
        <f t="shared" si="132"/>
        <v>5</v>
      </c>
      <c r="AW140" s="44">
        <v>12.75</v>
      </c>
      <c r="AX140" s="43" t="str">
        <f t="shared" si="133"/>
        <v>5</v>
      </c>
      <c r="AY140" s="52" t="str">
        <f t="shared" si="134"/>
        <v>16.00</v>
      </c>
      <c r="AZ140" s="51">
        <f t="shared" si="135"/>
        <v>16</v>
      </c>
      <c r="BA140" s="41" t="str">
        <f t="shared" si="136"/>
        <v>6</v>
      </c>
      <c r="BB140" s="42">
        <v>16</v>
      </c>
      <c r="BC140" s="43" t="str">
        <f t="shared" si="137"/>
        <v>3</v>
      </c>
      <c r="BD140" s="47">
        <v>16</v>
      </c>
      <c r="BE140" s="43" t="str">
        <f t="shared" si="138"/>
        <v>3</v>
      </c>
      <c r="BF140" s="52" t="str">
        <f t="shared" si="139"/>
        <v>10.00</v>
      </c>
      <c r="BG140" s="51">
        <f t="shared" si="140"/>
        <v>10</v>
      </c>
      <c r="BH140" s="41" t="str">
        <f t="shared" si="141"/>
        <v>2</v>
      </c>
      <c r="BI140" s="42">
        <v>10</v>
      </c>
      <c r="BJ140" s="43" t="str">
        <f t="shared" si="142"/>
        <v>2</v>
      </c>
      <c r="BK140" s="52" t="str">
        <f t="shared" si="143"/>
        <v>9.75</v>
      </c>
      <c r="BL140" s="53">
        <f t="shared" si="144"/>
        <v>9.75</v>
      </c>
      <c r="BM140" s="43">
        <f t="shared" si="145"/>
        <v>1</v>
      </c>
      <c r="BN140" s="42">
        <v>7.5</v>
      </c>
      <c r="BO140" s="43" t="str">
        <f t="shared" si="146"/>
        <v>0</v>
      </c>
      <c r="BP140" s="47">
        <v>12</v>
      </c>
      <c r="BQ140" s="43" t="str">
        <f t="shared" si="147"/>
        <v>1</v>
      </c>
      <c r="BR140" s="54" t="str">
        <f t="shared" si="148"/>
        <v>13.03</v>
      </c>
      <c r="BS140" s="55">
        <f t="shared" si="149"/>
        <v>13.03125</v>
      </c>
      <c r="BT140" s="34">
        <f t="shared" si="150"/>
        <v>30</v>
      </c>
      <c r="BU140" s="56" t="str">
        <f t="shared" si="151"/>
        <v>12.34</v>
      </c>
      <c r="BV140" s="57">
        <f t="shared" si="152"/>
        <v>12.34375</v>
      </c>
      <c r="BW140" s="58" t="str">
        <f t="shared" si="102"/>
        <v>Admis(e)</v>
      </c>
      <c r="BX140" s="66">
        <v>1</v>
      </c>
    </row>
    <row r="141" spans="1:76" ht="15.75">
      <c r="A141" s="34">
        <v>134</v>
      </c>
      <c r="B141" s="77" t="s">
        <v>602</v>
      </c>
      <c r="C141" s="77" t="s">
        <v>603</v>
      </c>
      <c r="D141" s="78" t="s">
        <v>246</v>
      </c>
      <c r="E141" s="38" t="s">
        <v>604</v>
      </c>
      <c r="F141" s="34" t="s">
        <v>108</v>
      </c>
      <c r="G141" s="39" t="str">
        <f t="shared" si="103"/>
        <v>0.00</v>
      </c>
      <c r="H141" s="40">
        <f t="shared" si="104"/>
        <v>0</v>
      </c>
      <c r="I141" s="41">
        <f t="shared" si="105"/>
        <v>0</v>
      </c>
      <c r="J141" s="79"/>
      <c r="K141" s="43" t="str">
        <f t="shared" si="106"/>
        <v>0</v>
      </c>
      <c r="L141" s="80"/>
      <c r="M141" s="43" t="str">
        <f t="shared" si="107"/>
        <v>0</v>
      </c>
      <c r="N141" s="80"/>
      <c r="O141" s="43" t="str">
        <f t="shared" si="108"/>
        <v>0</v>
      </c>
      <c r="P141" s="80"/>
      <c r="Q141" s="43" t="str">
        <f t="shared" si="109"/>
        <v>0</v>
      </c>
      <c r="R141" s="45" t="str">
        <f t="shared" si="110"/>
        <v>0.00</v>
      </c>
      <c r="S141" s="40">
        <f t="shared" si="111"/>
        <v>0</v>
      </c>
      <c r="T141" s="43">
        <f t="shared" si="112"/>
        <v>0</v>
      </c>
      <c r="U141" s="42">
        <v>0</v>
      </c>
      <c r="V141" s="43" t="str">
        <f t="shared" si="113"/>
        <v>0</v>
      </c>
      <c r="W141" s="44">
        <v>0</v>
      </c>
      <c r="X141" s="43" t="str">
        <f t="shared" si="114"/>
        <v>0</v>
      </c>
      <c r="Y141" s="45" t="str">
        <f t="shared" si="115"/>
        <v>0.00</v>
      </c>
      <c r="Z141" s="40">
        <f t="shared" si="116"/>
        <v>0</v>
      </c>
      <c r="AA141" s="41">
        <f t="shared" si="117"/>
        <v>0</v>
      </c>
      <c r="AB141" s="42"/>
      <c r="AC141" s="43" t="str">
        <f t="shared" si="118"/>
        <v>0</v>
      </c>
      <c r="AD141" s="46" t="str">
        <f t="shared" si="119"/>
        <v>0.00</v>
      </c>
      <c r="AE141" s="46">
        <f t="shared" si="120"/>
        <v>0</v>
      </c>
      <c r="AF141" s="43">
        <f t="shared" si="121"/>
        <v>0</v>
      </c>
      <c r="AG141" s="42"/>
      <c r="AH141" s="43" t="str">
        <f t="shared" si="122"/>
        <v>0</v>
      </c>
      <c r="AI141" s="47"/>
      <c r="AJ141" s="43" t="str">
        <f t="shared" si="123"/>
        <v>0</v>
      </c>
      <c r="AK141" s="48" t="str">
        <f t="shared" si="124"/>
        <v>0.00</v>
      </c>
      <c r="AL141" s="49">
        <f t="shared" si="125"/>
        <v>0</v>
      </c>
      <c r="AM141" s="34">
        <f t="shared" si="126"/>
        <v>0</v>
      </c>
      <c r="AN141" s="50" t="str">
        <f t="shared" si="127"/>
        <v>0.00</v>
      </c>
      <c r="AO141" s="51">
        <f t="shared" si="128"/>
        <v>0</v>
      </c>
      <c r="AP141" s="41">
        <f t="shared" si="129"/>
        <v>0</v>
      </c>
      <c r="AQ141" s="42"/>
      <c r="AR141" s="43" t="str">
        <f t="shared" si="130"/>
        <v>0</v>
      </c>
      <c r="AS141" s="44"/>
      <c r="AT141" s="43" t="str">
        <f t="shared" si="131"/>
        <v>0</v>
      </c>
      <c r="AU141" s="44"/>
      <c r="AV141" s="43" t="str">
        <f t="shared" si="132"/>
        <v>0</v>
      </c>
      <c r="AW141" s="44"/>
      <c r="AX141" s="43" t="str">
        <f t="shared" si="133"/>
        <v>0</v>
      </c>
      <c r="AY141" s="52" t="str">
        <f t="shared" si="134"/>
        <v>0.00</v>
      </c>
      <c r="AZ141" s="51">
        <f t="shared" si="135"/>
        <v>0</v>
      </c>
      <c r="BA141" s="41">
        <f t="shared" si="136"/>
        <v>0</v>
      </c>
      <c r="BB141" s="42"/>
      <c r="BC141" s="43" t="str">
        <f t="shared" si="137"/>
        <v>0</v>
      </c>
      <c r="BD141" s="47"/>
      <c r="BE141" s="43" t="str">
        <f t="shared" si="138"/>
        <v>0</v>
      </c>
      <c r="BF141" s="52" t="str">
        <f t="shared" si="139"/>
        <v>0.00</v>
      </c>
      <c r="BG141" s="51">
        <f t="shared" si="140"/>
        <v>0</v>
      </c>
      <c r="BH141" s="41" t="str">
        <f t="shared" si="141"/>
        <v>0</v>
      </c>
      <c r="BI141" s="42"/>
      <c r="BJ141" s="43" t="str">
        <f t="shared" si="142"/>
        <v>0</v>
      </c>
      <c r="BK141" s="52" t="str">
        <f t="shared" si="143"/>
        <v>0.00</v>
      </c>
      <c r="BL141" s="53">
        <f t="shared" si="144"/>
        <v>0</v>
      </c>
      <c r="BM141" s="43">
        <f t="shared" si="145"/>
        <v>0</v>
      </c>
      <c r="BN141" s="42"/>
      <c r="BO141" s="43" t="str">
        <f t="shared" si="146"/>
        <v>0</v>
      </c>
      <c r="BP141" s="47"/>
      <c r="BQ141" s="43" t="str">
        <f t="shared" si="147"/>
        <v>0</v>
      </c>
      <c r="BR141" s="54" t="str">
        <f t="shared" si="148"/>
        <v>0.00</v>
      </c>
      <c r="BS141" s="55">
        <f t="shared" si="149"/>
        <v>0</v>
      </c>
      <c r="BT141" s="34">
        <f t="shared" si="150"/>
        <v>0</v>
      </c>
      <c r="BU141" s="56" t="str">
        <f t="shared" si="151"/>
        <v>0.00</v>
      </c>
      <c r="BV141" s="57">
        <f t="shared" si="152"/>
        <v>0</v>
      </c>
      <c r="BW141" s="58" t="s">
        <v>605</v>
      </c>
      <c r="BX141" s="73"/>
    </row>
    <row r="142" spans="1:76" ht="15.75">
      <c r="A142" s="34">
        <v>135</v>
      </c>
      <c r="B142" s="67" t="s">
        <v>606</v>
      </c>
      <c r="C142" s="67" t="s">
        <v>607</v>
      </c>
      <c r="D142" s="68" t="s">
        <v>491</v>
      </c>
      <c r="E142" s="38" t="s">
        <v>608</v>
      </c>
      <c r="F142" s="34" t="s">
        <v>89</v>
      </c>
      <c r="G142" s="39" t="str">
        <f t="shared" si="103"/>
        <v>11.30</v>
      </c>
      <c r="H142" s="40">
        <f t="shared" si="104"/>
        <v>11.3</v>
      </c>
      <c r="I142" s="41" t="str">
        <f t="shared" si="105"/>
        <v>20</v>
      </c>
      <c r="J142" s="42">
        <v>9.25</v>
      </c>
      <c r="K142" s="43" t="str">
        <f t="shared" si="106"/>
        <v>0</v>
      </c>
      <c r="L142" s="44">
        <v>9.25</v>
      </c>
      <c r="M142" s="43" t="str">
        <f t="shared" si="107"/>
        <v>0</v>
      </c>
      <c r="N142" s="44">
        <v>15.25</v>
      </c>
      <c r="O142" s="43" t="str">
        <f t="shared" si="108"/>
        <v>5</v>
      </c>
      <c r="P142" s="44">
        <v>13.5</v>
      </c>
      <c r="Q142" s="43" t="str">
        <f t="shared" si="109"/>
        <v>5</v>
      </c>
      <c r="R142" s="45" t="str">
        <f t="shared" si="110"/>
        <v>10.08</v>
      </c>
      <c r="S142" s="40">
        <f t="shared" si="111"/>
        <v>10.083333333333334</v>
      </c>
      <c r="T142" s="43" t="str">
        <f t="shared" si="112"/>
        <v>6</v>
      </c>
      <c r="U142" s="42">
        <v>11</v>
      </c>
      <c r="V142" s="43" t="str">
        <f t="shared" si="113"/>
        <v>3</v>
      </c>
      <c r="W142" s="44">
        <v>8.25</v>
      </c>
      <c r="X142" s="43" t="str">
        <f t="shared" si="114"/>
        <v>0</v>
      </c>
      <c r="Y142" s="45" t="str">
        <f t="shared" si="115"/>
        <v>12.00</v>
      </c>
      <c r="Z142" s="40">
        <f t="shared" si="116"/>
        <v>12</v>
      </c>
      <c r="AA142" s="41" t="str">
        <f t="shared" si="117"/>
        <v>2</v>
      </c>
      <c r="AB142" s="42">
        <v>12</v>
      </c>
      <c r="AC142" s="43" t="str">
        <f t="shared" si="118"/>
        <v>2</v>
      </c>
      <c r="AD142" s="46" t="str">
        <f t="shared" si="119"/>
        <v>10.50</v>
      </c>
      <c r="AE142" s="46">
        <f t="shared" si="120"/>
        <v>10.5</v>
      </c>
      <c r="AF142" s="43" t="str">
        <f t="shared" si="121"/>
        <v>2</v>
      </c>
      <c r="AG142" s="42">
        <v>10</v>
      </c>
      <c r="AH142" s="43" t="str">
        <f t="shared" si="122"/>
        <v>1</v>
      </c>
      <c r="AI142" s="47">
        <v>11</v>
      </c>
      <c r="AJ142" s="43" t="str">
        <f t="shared" si="123"/>
        <v>1</v>
      </c>
      <c r="AK142" s="48" t="str">
        <f t="shared" si="124"/>
        <v>11.02</v>
      </c>
      <c r="AL142" s="49">
        <f t="shared" si="125"/>
        <v>11.015625</v>
      </c>
      <c r="AM142" s="34">
        <f t="shared" si="126"/>
        <v>30</v>
      </c>
      <c r="AN142" s="50" t="str">
        <f t="shared" si="127"/>
        <v>9.18</v>
      </c>
      <c r="AO142" s="51">
        <f t="shared" si="128"/>
        <v>9.1750000000000007</v>
      </c>
      <c r="AP142" s="41">
        <f t="shared" si="129"/>
        <v>5</v>
      </c>
      <c r="AQ142" s="42">
        <v>7.25</v>
      </c>
      <c r="AR142" s="43" t="str">
        <f t="shared" si="130"/>
        <v>0</v>
      </c>
      <c r="AS142" s="44">
        <v>9.5</v>
      </c>
      <c r="AT142" s="43" t="str">
        <f t="shared" si="131"/>
        <v>0</v>
      </c>
      <c r="AU142" s="44">
        <v>11.25</v>
      </c>
      <c r="AV142" s="43" t="str">
        <f t="shared" si="132"/>
        <v>5</v>
      </c>
      <c r="AW142" s="44">
        <v>9.5</v>
      </c>
      <c r="AX142" s="43" t="str">
        <f t="shared" si="133"/>
        <v>0</v>
      </c>
      <c r="AY142" s="52" t="str">
        <f t="shared" si="134"/>
        <v>16.00</v>
      </c>
      <c r="AZ142" s="51">
        <f t="shared" si="135"/>
        <v>16</v>
      </c>
      <c r="BA142" s="41" t="str">
        <f t="shared" si="136"/>
        <v>6</v>
      </c>
      <c r="BB142" s="42">
        <v>16</v>
      </c>
      <c r="BC142" s="43" t="str">
        <f t="shared" si="137"/>
        <v>3</v>
      </c>
      <c r="BD142" s="47">
        <v>16</v>
      </c>
      <c r="BE142" s="43" t="str">
        <f t="shared" si="138"/>
        <v>3</v>
      </c>
      <c r="BF142" s="52" t="str">
        <f t="shared" si="139"/>
        <v>10.00</v>
      </c>
      <c r="BG142" s="51">
        <f t="shared" si="140"/>
        <v>10</v>
      </c>
      <c r="BH142" s="41" t="str">
        <f t="shared" si="141"/>
        <v>2</v>
      </c>
      <c r="BI142" s="42">
        <v>10</v>
      </c>
      <c r="BJ142" s="43" t="str">
        <f t="shared" si="142"/>
        <v>2</v>
      </c>
      <c r="BK142" s="52" t="str">
        <f t="shared" si="143"/>
        <v>10.25</v>
      </c>
      <c r="BL142" s="53">
        <f t="shared" si="144"/>
        <v>10.25</v>
      </c>
      <c r="BM142" s="43" t="str">
        <f t="shared" si="145"/>
        <v>2</v>
      </c>
      <c r="BN142" s="42">
        <v>6.5</v>
      </c>
      <c r="BO142" s="43" t="str">
        <f t="shared" si="146"/>
        <v>0</v>
      </c>
      <c r="BP142" s="47">
        <v>14</v>
      </c>
      <c r="BQ142" s="43" t="str">
        <f t="shared" si="147"/>
        <v>1</v>
      </c>
      <c r="BR142" s="54" t="str">
        <f t="shared" si="148"/>
        <v>10.64</v>
      </c>
      <c r="BS142" s="55">
        <f t="shared" si="149"/>
        <v>10.640625</v>
      </c>
      <c r="BT142" s="34">
        <f t="shared" si="150"/>
        <v>30</v>
      </c>
      <c r="BU142" s="56" t="str">
        <f t="shared" si="151"/>
        <v>10.83</v>
      </c>
      <c r="BV142" s="57">
        <f t="shared" si="152"/>
        <v>10.828125</v>
      </c>
      <c r="BW142" s="58" t="str">
        <f t="shared" si="102"/>
        <v>Admis(e)</v>
      </c>
      <c r="BX142" s="66">
        <v>1</v>
      </c>
    </row>
    <row r="143" spans="1:76" ht="15.75">
      <c r="A143" s="34">
        <v>136</v>
      </c>
      <c r="B143" s="67" t="s">
        <v>609</v>
      </c>
      <c r="C143" s="67" t="s">
        <v>610</v>
      </c>
      <c r="D143" s="68" t="s">
        <v>388</v>
      </c>
      <c r="E143" s="38" t="s">
        <v>611</v>
      </c>
      <c r="F143" s="34" t="s">
        <v>79</v>
      </c>
      <c r="G143" s="39" t="str">
        <f t="shared" si="103"/>
        <v>10.33</v>
      </c>
      <c r="H143" s="40">
        <f t="shared" si="104"/>
        <v>10.324999999999999</v>
      </c>
      <c r="I143" s="41" t="str">
        <f t="shared" si="105"/>
        <v>20</v>
      </c>
      <c r="J143" s="42">
        <v>9.5</v>
      </c>
      <c r="K143" s="43" t="str">
        <f t="shared" si="106"/>
        <v>0</v>
      </c>
      <c r="L143" s="44">
        <v>7.75</v>
      </c>
      <c r="M143" s="43" t="str">
        <f t="shared" si="107"/>
        <v>0</v>
      </c>
      <c r="N143" s="44">
        <v>14</v>
      </c>
      <c r="O143" s="43" t="str">
        <f t="shared" si="108"/>
        <v>5</v>
      </c>
      <c r="P143" s="44">
        <v>11.75</v>
      </c>
      <c r="Q143" s="43" t="str">
        <f t="shared" si="109"/>
        <v>5</v>
      </c>
      <c r="R143" s="45" t="str">
        <f t="shared" si="110"/>
        <v>10.17</v>
      </c>
      <c r="S143" s="40">
        <f t="shared" si="111"/>
        <v>10.166666666666666</v>
      </c>
      <c r="T143" s="43" t="str">
        <f t="shared" si="112"/>
        <v>6</v>
      </c>
      <c r="U143" s="42">
        <v>10</v>
      </c>
      <c r="V143" s="43" t="str">
        <f t="shared" si="113"/>
        <v>3</v>
      </c>
      <c r="W143" s="44">
        <v>10.5</v>
      </c>
      <c r="X143" s="43" t="str">
        <f t="shared" si="114"/>
        <v>3</v>
      </c>
      <c r="Y143" s="45" t="str">
        <f t="shared" si="115"/>
        <v>6.00</v>
      </c>
      <c r="Z143" s="40">
        <f t="shared" si="116"/>
        <v>6</v>
      </c>
      <c r="AA143" s="41">
        <f t="shared" si="117"/>
        <v>0</v>
      </c>
      <c r="AB143" s="42">
        <v>6</v>
      </c>
      <c r="AC143" s="43" t="str">
        <f t="shared" si="118"/>
        <v>0</v>
      </c>
      <c r="AD143" s="46" t="str">
        <f t="shared" si="119"/>
        <v>5.00</v>
      </c>
      <c r="AE143" s="46">
        <f t="shared" si="120"/>
        <v>5</v>
      </c>
      <c r="AF143" s="43">
        <f t="shared" si="121"/>
        <v>1</v>
      </c>
      <c r="AG143" s="42">
        <v>10</v>
      </c>
      <c r="AH143" s="43" t="str">
        <f t="shared" si="122"/>
        <v>1</v>
      </c>
      <c r="AI143" s="47"/>
      <c r="AJ143" s="43" t="str">
        <f t="shared" si="123"/>
        <v>0</v>
      </c>
      <c r="AK143" s="48" t="str">
        <f t="shared" si="124"/>
        <v>9.36</v>
      </c>
      <c r="AL143" s="49">
        <f t="shared" si="125"/>
        <v>9.359375</v>
      </c>
      <c r="AM143" s="34">
        <f t="shared" si="126"/>
        <v>27</v>
      </c>
      <c r="AN143" s="50" t="str">
        <f t="shared" si="127"/>
        <v>8.63</v>
      </c>
      <c r="AO143" s="51">
        <f t="shared" si="128"/>
        <v>8.625</v>
      </c>
      <c r="AP143" s="41">
        <f t="shared" si="129"/>
        <v>10</v>
      </c>
      <c r="AQ143" s="42">
        <v>3.5</v>
      </c>
      <c r="AR143" s="43" t="str">
        <f t="shared" si="130"/>
        <v>0</v>
      </c>
      <c r="AS143" s="44">
        <v>12.75</v>
      </c>
      <c r="AT143" s="43" t="str">
        <f t="shared" si="131"/>
        <v>5</v>
      </c>
      <c r="AU143" s="44">
        <v>11.75</v>
      </c>
      <c r="AV143" s="43" t="str">
        <f t="shared" si="132"/>
        <v>5</v>
      </c>
      <c r="AW143" s="44">
        <v>7</v>
      </c>
      <c r="AX143" s="43" t="str">
        <f t="shared" si="133"/>
        <v>0</v>
      </c>
      <c r="AY143" s="52" t="str">
        <f t="shared" si="134"/>
        <v>14.00</v>
      </c>
      <c r="AZ143" s="51">
        <f t="shared" si="135"/>
        <v>14</v>
      </c>
      <c r="BA143" s="41" t="str">
        <f t="shared" si="136"/>
        <v>6</v>
      </c>
      <c r="BB143" s="42">
        <v>15</v>
      </c>
      <c r="BC143" s="43" t="str">
        <f t="shared" si="137"/>
        <v>3</v>
      </c>
      <c r="BD143" s="47">
        <v>12</v>
      </c>
      <c r="BE143" s="43" t="str">
        <f t="shared" si="138"/>
        <v>3</v>
      </c>
      <c r="BF143" s="52" t="str">
        <f t="shared" si="139"/>
        <v>10.00</v>
      </c>
      <c r="BG143" s="51">
        <f t="shared" si="140"/>
        <v>10</v>
      </c>
      <c r="BH143" s="41" t="str">
        <f t="shared" si="141"/>
        <v>2</v>
      </c>
      <c r="BI143" s="42">
        <v>10</v>
      </c>
      <c r="BJ143" s="43" t="str">
        <f t="shared" si="142"/>
        <v>2</v>
      </c>
      <c r="BK143" s="52" t="str">
        <f t="shared" si="143"/>
        <v>9.00</v>
      </c>
      <c r="BL143" s="53">
        <f t="shared" si="144"/>
        <v>9</v>
      </c>
      <c r="BM143" s="43">
        <f t="shared" si="145"/>
        <v>1</v>
      </c>
      <c r="BN143" s="42">
        <v>5</v>
      </c>
      <c r="BO143" s="43" t="str">
        <f t="shared" si="146"/>
        <v>0</v>
      </c>
      <c r="BP143" s="47">
        <v>13</v>
      </c>
      <c r="BQ143" s="43" t="str">
        <f t="shared" si="147"/>
        <v>1</v>
      </c>
      <c r="BR143" s="54" t="str">
        <f t="shared" si="148"/>
        <v>9.77</v>
      </c>
      <c r="BS143" s="55">
        <f t="shared" si="149"/>
        <v>9.765625</v>
      </c>
      <c r="BT143" s="34">
        <f t="shared" si="150"/>
        <v>19</v>
      </c>
      <c r="BU143" s="56" t="str">
        <f t="shared" si="151"/>
        <v>9.56</v>
      </c>
      <c r="BV143" s="57">
        <f t="shared" si="152"/>
        <v>9.5625</v>
      </c>
      <c r="BW143" s="58" t="s">
        <v>95</v>
      </c>
      <c r="BX143" s="69"/>
    </row>
    <row r="144" spans="1:76" ht="15.75">
      <c r="A144" s="34">
        <v>137</v>
      </c>
      <c r="B144" s="77" t="s">
        <v>612</v>
      </c>
      <c r="C144" s="77" t="s">
        <v>613</v>
      </c>
      <c r="D144" s="78" t="s">
        <v>440</v>
      </c>
      <c r="E144" s="38" t="s">
        <v>614</v>
      </c>
      <c r="F144" s="34" t="s">
        <v>79</v>
      </c>
      <c r="G144" s="39" t="str">
        <f t="shared" si="103"/>
        <v>9.50</v>
      </c>
      <c r="H144" s="40">
        <f t="shared" si="104"/>
        <v>9.5</v>
      </c>
      <c r="I144" s="41">
        <f t="shared" si="105"/>
        <v>10</v>
      </c>
      <c r="J144" s="42">
        <v>8.25</v>
      </c>
      <c r="K144" s="43" t="str">
        <f t="shared" si="106"/>
        <v>0</v>
      </c>
      <c r="L144" s="44">
        <v>8.75</v>
      </c>
      <c r="M144" s="43" t="str">
        <f t="shared" si="107"/>
        <v>0</v>
      </c>
      <c r="N144" s="44">
        <v>10.5</v>
      </c>
      <c r="O144" s="43" t="str">
        <f t="shared" si="108"/>
        <v>5</v>
      </c>
      <c r="P144" s="61">
        <v>11.5</v>
      </c>
      <c r="Q144" s="43" t="str">
        <f t="shared" si="109"/>
        <v>5</v>
      </c>
      <c r="R144" s="45" t="str">
        <f t="shared" si="110"/>
        <v>10.83</v>
      </c>
      <c r="S144" s="40">
        <f t="shared" si="111"/>
        <v>10.833333333333334</v>
      </c>
      <c r="T144" s="43" t="str">
        <f t="shared" si="112"/>
        <v>6</v>
      </c>
      <c r="U144" s="72">
        <v>11.25</v>
      </c>
      <c r="V144" s="43" t="str">
        <f t="shared" si="113"/>
        <v>3</v>
      </c>
      <c r="W144" s="61">
        <v>10</v>
      </c>
      <c r="X144" s="43" t="str">
        <f t="shared" si="114"/>
        <v>3</v>
      </c>
      <c r="Y144" s="45" t="str">
        <f t="shared" si="115"/>
        <v>10.00</v>
      </c>
      <c r="Z144" s="40">
        <f t="shared" si="116"/>
        <v>10</v>
      </c>
      <c r="AA144" s="41" t="str">
        <f t="shared" si="117"/>
        <v>2</v>
      </c>
      <c r="AB144" s="72">
        <v>10</v>
      </c>
      <c r="AC144" s="43" t="str">
        <f t="shared" si="118"/>
        <v>2</v>
      </c>
      <c r="AD144" s="46" t="str">
        <f t="shared" si="119"/>
        <v>11.00</v>
      </c>
      <c r="AE144" s="46">
        <f t="shared" si="120"/>
        <v>11</v>
      </c>
      <c r="AF144" s="43" t="str">
        <f t="shared" si="121"/>
        <v>2</v>
      </c>
      <c r="AG144" s="60">
        <v>6</v>
      </c>
      <c r="AH144" s="43" t="str">
        <f t="shared" si="122"/>
        <v>0</v>
      </c>
      <c r="AI144" s="63">
        <v>16</v>
      </c>
      <c r="AJ144" s="43" t="str">
        <f t="shared" si="123"/>
        <v>1</v>
      </c>
      <c r="AK144" s="48" t="str">
        <f t="shared" si="124"/>
        <v>9.97</v>
      </c>
      <c r="AL144" s="49">
        <f t="shared" si="125"/>
        <v>9.96875</v>
      </c>
      <c r="AM144" s="34">
        <f t="shared" si="126"/>
        <v>20</v>
      </c>
      <c r="AN144" s="50" t="str">
        <f t="shared" si="127"/>
        <v>9.15</v>
      </c>
      <c r="AO144" s="51">
        <f t="shared" si="128"/>
        <v>9.15</v>
      </c>
      <c r="AP144" s="41">
        <f t="shared" si="129"/>
        <v>5</v>
      </c>
      <c r="AQ144" s="42">
        <v>8</v>
      </c>
      <c r="AR144" s="43" t="str">
        <f t="shared" si="130"/>
        <v>0</v>
      </c>
      <c r="AS144" s="44">
        <v>9</v>
      </c>
      <c r="AT144" s="43" t="str">
        <f t="shared" si="131"/>
        <v>0</v>
      </c>
      <c r="AU144" s="61">
        <v>12.25</v>
      </c>
      <c r="AV144" s="43" t="str">
        <f t="shared" si="132"/>
        <v>5</v>
      </c>
      <c r="AW144" s="44">
        <v>8</v>
      </c>
      <c r="AX144" s="43" t="str">
        <f t="shared" si="133"/>
        <v>0</v>
      </c>
      <c r="AY144" s="52" t="str">
        <f t="shared" si="134"/>
        <v>13.50</v>
      </c>
      <c r="AZ144" s="51">
        <f t="shared" si="135"/>
        <v>13.5</v>
      </c>
      <c r="BA144" s="41" t="str">
        <f t="shared" si="136"/>
        <v>6</v>
      </c>
      <c r="BB144" s="60">
        <v>13</v>
      </c>
      <c r="BC144" s="43" t="str">
        <f t="shared" si="137"/>
        <v>3</v>
      </c>
      <c r="BD144" s="63">
        <v>14.5</v>
      </c>
      <c r="BE144" s="43" t="str">
        <f t="shared" si="138"/>
        <v>3</v>
      </c>
      <c r="BF144" s="52" t="str">
        <f t="shared" si="139"/>
        <v>10.00</v>
      </c>
      <c r="BG144" s="51">
        <f t="shared" si="140"/>
        <v>10</v>
      </c>
      <c r="BH144" s="41" t="str">
        <f t="shared" si="141"/>
        <v>2</v>
      </c>
      <c r="BI144" s="60">
        <v>10</v>
      </c>
      <c r="BJ144" s="43" t="str">
        <f t="shared" si="142"/>
        <v>2</v>
      </c>
      <c r="BK144" s="52" t="str">
        <f t="shared" si="143"/>
        <v>8.75</v>
      </c>
      <c r="BL144" s="53">
        <f t="shared" si="144"/>
        <v>8.75</v>
      </c>
      <c r="BM144" s="43">
        <f t="shared" si="145"/>
        <v>1</v>
      </c>
      <c r="BN144" s="72">
        <v>5</v>
      </c>
      <c r="BO144" s="43" t="str">
        <f t="shared" si="146"/>
        <v>0</v>
      </c>
      <c r="BP144" s="47">
        <v>12.5</v>
      </c>
      <c r="BQ144" s="43" t="str">
        <f t="shared" si="147"/>
        <v>1</v>
      </c>
      <c r="BR144" s="54" t="str">
        <f t="shared" si="148"/>
        <v>9.97</v>
      </c>
      <c r="BS144" s="55">
        <f t="shared" si="149"/>
        <v>9.96875</v>
      </c>
      <c r="BT144" s="34">
        <f t="shared" si="150"/>
        <v>14</v>
      </c>
      <c r="BU144" s="56" t="str">
        <f t="shared" si="151"/>
        <v>9.97</v>
      </c>
      <c r="BV144" s="57">
        <f t="shared" si="152"/>
        <v>9.96875</v>
      </c>
      <c r="BW144" s="58" t="s">
        <v>95</v>
      </c>
      <c r="BX144" s="73"/>
    </row>
    <row r="145" spans="1:77" ht="15.75">
      <c r="A145" s="34">
        <v>138</v>
      </c>
      <c r="B145" s="36" t="s">
        <v>615</v>
      </c>
      <c r="C145" s="36" t="s">
        <v>616</v>
      </c>
      <c r="D145" s="37" t="s">
        <v>617</v>
      </c>
      <c r="E145" s="38" t="s">
        <v>618</v>
      </c>
      <c r="F145" s="34" t="s">
        <v>79</v>
      </c>
      <c r="G145" s="39" t="str">
        <f t="shared" si="103"/>
        <v>10.68</v>
      </c>
      <c r="H145" s="40">
        <f t="shared" si="104"/>
        <v>10.675000000000001</v>
      </c>
      <c r="I145" s="41" t="str">
        <f t="shared" si="105"/>
        <v>20</v>
      </c>
      <c r="J145" s="42">
        <v>10.25</v>
      </c>
      <c r="K145" s="43" t="str">
        <f t="shared" si="106"/>
        <v>5</v>
      </c>
      <c r="L145" s="44">
        <v>8</v>
      </c>
      <c r="M145" s="43" t="str">
        <f t="shared" si="107"/>
        <v>0</v>
      </c>
      <c r="N145" s="44">
        <v>13</v>
      </c>
      <c r="O145" s="43" t="str">
        <f t="shared" si="108"/>
        <v>5</v>
      </c>
      <c r="P145" s="44">
        <v>13</v>
      </c>
      <c r="Q145" s="43" t="str">
        <f t="shared" si="109"/>
        <v>5</v>
      </c>
      <c r="R145" s="45" t="str">
        <f t="shared" si="110"/>
        <v>11.00</v>
      </c>
      <c r="S145" s="40">
        <f t="shared" si="111"/>
        <v>11</v>
      </c>
      <c r="T145" s="43" t="str">
        <f t="shared" si="112"/>
        <v>6</v>
      </c>
      <c r="U145" s="42">
        <v>10.75</v>
      </c>
      <c r="V145" s="43" t="str">
        <f t="shared" si="113"/>
        <v>3</v>
      </c>
      <c r="W145" s="44">
        <v>11.5</v>
      </c>
      <c r="X145" s="43" t="str">
        <f t="shared" si="114"/>
        <v>3</v>
      </c>
      <c r="Y145" s="45" t="str">
        <f t="shared" si="115"/>
        <v>7.00</v>
      </c>
      <c r="Z145" s="40">
        <f t="shared" si="116"/>
        <v>7</v>
      </c>
      <c r="AA145" s="41">
        <f t="shared" si="117"/>
        <v>0</v>
      </c>
      <c r="AB145" s="42">
        <v>7</v>
      </c>
      <c r="AC145" s="43" t="str">
        <f t="shared" si="118"/>
        <v>0</v>
      </c>
      <c r="AD145" s="46" t="str">
        <f t="shared" si="119"/>
        <v>10.00</v>
      </c>
      <c r="AE145" s="46">
        <f t="shared" si="120"/>
        <v>10</v>
      </c>
      <c r="AF145" s="43" t="str">
        <f t="shared" si="121"/>
        <v>2</v>
      </c>
      <c r="AG145" s="42">
        <v>8</v>
      </c>
      <c r="AH145" s="43" t="str">
        <f t="shared" si="122"/>
        <v>0</v>
      </c>
      <c r="AI145" s="47">
        <v>12</v>
      </c>
      <c r="AJ145" s="43" t="str">
        <f t="shared" si="123"/>
        <v>1</v>
      </c>
      <c r="AK145" s="48" t="str">
        <f t="shared" si="124"/>
        <v>10.42</v>
      </c>
      <c r="AL145" s="49">
        <f t="shared" si="125"/>
        <v>10.421875</v>
      </c>
      <c r="AM145" s="34">
        <f t="shared" si="126"/>
        <v>30</v>
      </c>
      <c r="AN145" s="50" t="str">
        <f t="shared" si="127"/>
        <v>8.48</v>
      </c>
      <c r="AO145" s="51">
        <f t="shared" si="128"/>
        <v>8.4749999999999996</v>
      </c>
      <c r="AP145" s="41">
        <f t="shared" si="129"/>
        <v>5</v>
      </c>
      <c r="AQ145" s="42">
        <v>6.75</v>
      </c>
      <c r="AR145" s="43" t="str">
        <f t="shared" si="130"/>
        <v>0</v>
      </c>
      <c r="AS145" s="44">
        <v>8</v>
      </c>
      <c r="AT145" s="43" t="str">
        <f t="shared" si="131"/>
        <v>0</v>
      </c>
      <c r="AU145" s="44">
        <v>11</v>
      </c>
      <c r="AV145" s="43" t="str">
        <f t="shared" si="132"/>
        <v>5</v>
      </c>
      <c r="AW145" s="44">
        <v>9.25</v>
      </c>
      <c r="AX145" s="43" t="str">
        <f t="shared" si="133"/>
        <v>0</v>
      </c>
      <c r="AY145" s="52" t="str">
        <f t="shared" si="134"/>
        <v>16.00</v>
      </c>
      <c r="AZ145" s="51">
        <f t="shared" si="135"/>
        <v>16</v>
      </c>
      <c r="BA145" s="41" t="str">
        <f t="shared" si="136"/>
        <v>6</v>
      </c>
      <c r="BB145" s="42">
        <v>16</v>
      </c>
      <c r="BC145" s="43" t="str">
        <f t="shared" si="137"/>
        <v>3</v>
      </c>
      <c r="BD145" s="47">
        <v>16</v>
      </c>
      <c r="BE145" s="43" t="str">
        <f t="shared" si="138"/>
        <v>3</v>
      </c>
      <c r="BF145" s="52" t="str">
        <f t="shared" si="139"/>
        <v>10.00</v>
      </c>
      <c r="BG145" s="51">
        <f t="shared" si="140"/>
        <v>10</v>
      </c>
      <c r="BH145" s="41" t="str">
        <f t="shared" si="141"/>
        <v>2</v>
      </c>
      <c r="BI145" s="42">
        <v>10</v>
      </c>
      <c r="BJ145" s="43" t="str">
        <f t="shared" si="142"/>
        <v>2</v>
      </c>
      <c r="BK145" s="52" t="str">
        <f t="shared" si="143"/>
        <v>9.50</v>
      </c>
      <c r="BL145" s="53">
        <f t="shared" si="144"/>
        <v>9.5</v>
      </c>
      <c r="BM145" s="43">
        <f t="shared" si="145"/>
        <v>1</v>
      </c>
      <c r="BN145" s="42">
        <v>5.5</v>
      </c>
      <c r="BO145" s="43" t="str">
        <f t="shared" si="146"/>
        <v>0</v>
      </c>
      <c r="BP145" s="47">
        <v>13.5</v>
      </c>
      <c r="BQ145" s="43" t="str">
        <f t="shared" si="147"/>
        <v>1</v>
      </c>
      <c r="BR145" s="54" t="str">
        <f t="shared" si="148"/>
        <v>10.11</v>
      </c>
      <c r="BS145" s="55">
        <f t="shared" si="149"/>
        <v>10.109375</v>
      </c>
      <c r="BT145" s="34">
        <f t="shared" si="150"/>
        <v>30</v>
      </c>
      <c r="BU145" s="56" t="str">
        <f t="shared" si="151"/>
        <v>10.27</v>
      </c>
      <c r="BV145" s="57">
        <f t="shared" si="152"/>
        <v>10.265625</v>
      </c>
      <c r="BW145" s="58" t="str">
        <f t="shared" si="102"/>
        <v>Admis(e)</v>
      </c>
      <c r="BX145" s="73">
        <v>2</v>
      </c>
    </row>
    <row r="146" spans="1:77" ht="15.75">
      <c r="A146" s="34">
        <v>139</v>
      </c>
      <c r="B146" s="81" t="s">
        <v>619</v>
      </c>
      <c r="C146" s="81" t="s">
        <v>620</v>
      </c>
      <c r="D146" s="82" t="s">
        <v>621</v>
      </c>
      <c r="E146" s="38" t="s">
        <v>622</v>
      </c>
      <c r="F146" s="34" t="s">
        <v>79</v>
      </c>
      <c r="G146" s="39" t="str">
        <f t="shared" si="103"/>
        <v>10.38</v>
      </c>
      <c r="H146" s="40">
        <f t="shared" si="104"/>
        <v>10.375</v>
      </c>
      <c r="I146" s="41" t="str">
        <f t="shared" si="105"/>
        <v>20</v>
      </c>
      <c r="J146" s="42">
        <v>7.5</v>
      </c>
      <c r="K146" s="43" t="str">
        <f t="shared" si="106"/>
        <v>0</v>
      </c>
      <c r="L146" s="61">
        <v>11.75</v>
      </c>
      <c r="M146" s="43" t="str">
        <f t="shared" si="107"/>
        <v>5</v>
      </c>
      <c r="N146" s="44">
        <v>12</v>
      </c>
      <c r="O146" s="43" t="str">
        <f t="shared" si="108"/>
        <v>5</v>
      </c>
      <c r="P146" s="61">
        <v>11</v>
      </c>
      <c r="Q146" s="43" t="str">
        <f t="shared" si="109"/>
        <v>5</v>
      </c>
      <c r="R146" s="45" t="str">
        <f t="shared" si="110"/>
        <v>7.75</v>
      </c>
      <c r="S146" s="40">
        <f t="shared" si="111"/>
        <v>7.75</v>
      </c>
      <c r="T146" s="43">
        <f t="shared" si="112"/>
        <v>3</v>
      </c>
      <c r="U146" s="72">
        <v>6.5</v>
      </c>
      <c r="V146" s="43" t="str">
        <f t="shared" si="113"/>
        <v>0</v>
      </c>
      <c r="W146" s="61">
        <v>10.25</v>
      </c>
      <c r="X146" s="43" t="str">
        <f t="shared" si="114"/>
        <v>3</v>
      </c>
      <c r="Y146" s="45" t="str">
        <f t="shared" si="115"/>
        <v>5.00</v>
      </c>
      <c r="Z146" s="40">
        <f t="shared" si="116"/>
        <v>5</v>
      </c>
      <c r="AA146" s="41">
        <f t="shared" si="117"/>
        <v>0</v>
      </c>
      <c r="AB146" s="72">
        <v>5</v>
      </c>
      <c r="AC146" s="43" t="str">
        <f t="shared" si="118"/>
        <v>0</v>
      </c>
      <c r="AD146" s="46" t="str">
        <f t="shared" si="119"/>
        <v>7.50</v>
      </c>
      <c r="AE146" s="46">
        <f t="shared" si="120"/>
        <v>7.5</v>
      </c>
      <c r="AF146" s="43">
        <f t="shared" si="121"/>
        <v>1</v>
      </c>
      <c r="AG146" s="42">
        <v>5</v>
      </c>
      <c r="AH146" s="43" t="str">
        <f t="shared" si="122"/>
        <v>0</v>
      </c>
      <c r="AI146" s="83">
        <v>10</v>
      </c>
      <c r="AJ146" s="43" t="str">
        <f t="shared" si="123"/>
        <v>1</v>
      </c>
      <c r="AK146" s="48" t="str">
        <f t="shared" si="124"/>
        <v>9.19</v>
      </c>
      <c r="AL146" s="49">
        <f t="shared" si="125"/>
        <v>9.1875</v>
      </c>
      <c r="AM146" s="34">
        <f t="shared" si="126"/>
        <v>24</v>
      </c>
      <c r="AN146" s="50" t="str">
        <f t="shared" si="127"/>
        <v>4.53</v>
      </c>
      <c r="AO146" s="51">
        <f t="shared" si="128"/>
        <v>4.5250000000000004</v>
      </c>
      <c r="AP146" s="41">
        <f t="shared" si="129"/>
        <v>0</v>
      </c>
      <c r="AQ146" s="42">
        <v>4</v>
      </c>
      <c r="AR146" s="43" t="str">
        <f t="shared" si="130"/>
        <v>0</v>
      </c>
      <c r="AS146" s="44">
        <v>6.75</v>
      </c>
      <c r="AT146" s="43" t="str">
        <f t="shared" si="131"/>
        <v>0</v>
      </c>
      <c r="AU146" s="44">
        <v>5</v>
      </c>
      <c r="AV146" s="43" t="str">
        <f t="shared" si="132"/>
        <v>0</v>
      </c>
      <c r="AW146" s="44">
        <v>1.5</v>
      </c>
      <c r="AX146" s="43" t="str">
        <f t="shared" si="133"/>
        <v>0</v>
      </c>
      <c r="AY146" s="52" t="str">
        <f t="shared" si="134"/>
        <v>0.00</v>
      </c>
      <c r="AZ146" s="51">
        <f t="shared" si="135"/>
        <v>0</v>
      </c>
      <c r="BA146" s="41">
        <f t="shared" si="136"/>
        <v>0</v>
      </c>
      <c r="BB146" s="42"/>
      <c r="BC146" s="43" t="str">
        <f t="shared" si="137"/>
        <v>0</v>
      </c>
      <c r="BD146" s="47"/>
      <c r="BE146" s="43" t="str">
        <f t="shared" si="138"/>
        <v>0</v>
      </c>
      <c r="BF146" s="52" t="str">
        <f t="shared" si="139"/>
        <v>0.00</v>
      </c>
      <c r="BG146" s="51">
        <f t="shared" si="140"/>
        <v>0</v>
      </c>
      <c r="BH146" s="41" t="str">
        <f t="shared" si="141"/>
        <v>0</v>
      </c>
      <c r="BI146" s="42"/>
      <c r="BJ146" s="43" t="str">
        <f t="shared" si="142"/>
        <v>0</v>
      </c>
      <c r="BK146" s="52" t="str">
        <f t="shared" si="143"/>
        <v>6.25</v>
      </c>
      <c r="BL146" s="53">
        <f t="shared" si="144"/>
        <v>6.25</v>
      </c>
      <c r="BM146" s="43">
        <f t="shared" si="145"/>
        <v>1</v>
      </c>
      <c r="BN146" s="42"/>
      <c r="BO146" s="43" t="str">
        <f t="shared" si="146"/>
        <v>0</v>
      </c>
      <c r="BP146" s="47">
        <v>12.5</v>
      </c>
      <c r="BQ146" s="43" t="str">
        <f t="shared" si="147"/>
        <v>1</v>
      </c>
      <c r="BR146" s="54" t="str">
        <f t="shared" si="148"/>
        <v>3.61</v>
      </c>
      <c r="BS146" s="55">
        <f t="shared" si="149"/>
        <v>3.609375</v>
      </c>
      <c r="BT146" s="34">
        <f t="shared" si="150"/>
        <v>1</v>
      </c>
      <c r="BU146" s="56" t="str">
        <f t="shared" si="151"/>
        <v>6.40</v>
      </c>
      <c r="BV146" s="57">
        <f t="shared" si="152"/>
        <v>6.3984375</v>
      </c>
      <c r="BW146" s="58" t="s">
        <v>95</v>
      </c>
      <c r="BX146" s="73"/>
    </row>
    <row r="147" spans="1:77" ht="15.75">
      <c r="A147" s="34">
        <v>140</v>
      </c>
      <c r="B147" s="36" t="s">
        <v>623</v>
      </c>
      <c r="C147" s="36" t="s">
        <v>624</v>
      </c>
      <c r="D147" s="37" t="s">
        <v>137</v>
      </c>
      <c r="E147" s="38" t="s">
        <v>625</v>
      </c>
      <c r="F147" s="34" t="s">
        <v>79</v>
      </c>
      <c r="G147" s="39" t="str">
        <f t="shared" si="103"/>
        <v>10.53</v>
      </c>
      <c r="H147" s="40">
        <f t="shared" si="104"/>
        <v>10.525</v>
      </c>
      <c r="I147" s="41" t="str">
        <f t="shared" si="105"/>
        <v>20</v>
      </c>
      <c r="J147" s="42">
        <v>9.75</v>
      </c>
      <c r="K147" s="43" t="str">
        <f t="shared" si="106"/>
        <v>0</v>
      </c>
      <c r="L147" s="44">
        <v>7.5</v>
      </c>
      <c r="M147" s="43" t="str">
        <f t="shared" si="107"/>
        <v>0</v>
      </c>
      <c r="N147" s="44">
        <v>14</v>
      </c>
      <c r="O147" s="43" t="str">
        <f t="shared" si="108"/>
        <v>5</v>
      </c>
      <c r="P147" s="44">
        <v>12.75</v>
      </c>
      <c r="Q147" s="43" t="str">
        <f t="shared" si="109"/>
        <v>5</v>
      </c>
      <c r="R147" s="45" t="str">
        <f t="shared" si="110"/>
        <v>11.17</v>
      </c>
      <c r="S147" s="40">
        <f t="shared" si="111"/>
        <v>11.166666666666666</v>
      </c>
      <c r="T147" s="43" t="str">
        <f t="shared" si="112"/>
        <v>6</v>
      </c>
      <c r="U147" s="42">
        <v>12</v>
      </c>
      <c r="V147" s="43" t="str">
        <f t="shared" si="113"/>
        <v>3</v>
      </c>
      <c r="W147" s="44">
        <v>9.5</v>
      </c>
      <c r="X147" s="43" t="str">
        <f t="shared" si="114"/>
        <v>0</v>
      </c>
      <c r="Y147" s="45" t="str">
        <f t="shared" si="115"/>
        <v>10.00</v>
      </c>
      <c r="Z147" s="40">
        <f t="shared" si="116"/>
        <v>10</v>
      </c>
      <c r="AA147" s="41" t="str">
        <f t="shared" si="117"/>
        <v>2</v>
      </c>
      <c r="AB147" s="42">
        <v>10</v>
      </c>
      <c r="AC147" s="43" t="str">
        <f t="shared" si="118"/>
        <v>2</v>
      </c>
      <c r="AD147" s="46" t="str">
        <f t="shared" si="119"/>
        <v>7.75</v>
      </c>
      <c r="AE147" s="46">
        <f t="shared" si="120"/>
        <v>7.75</v>
      </c>
      <c r="AF147" s="43">
        <f t="shared" si="121"/>
        <v>1</v>
      </c>
      <c r="AG147" s="42">
        <v>4</v>
      </c>
      <c r="AH147" s="43" t="str">
        <f t="shared" si="122"/>
        <v>0</v>
      </c>
      <c r="AI147" s="47">
        <v>11.5</v>
      </c>
      <c r="AJ147" s="43" t="str">
        <f t="shared" si="123"/>
        <v>1</v>
      </c>
      <c r="AK147" s="48" t="str">
        <f t="shared" si="124"/>
        <v>10.27</v>
      </c>
      <c r="AL147" s="49">
        <f t="shared" si="125"/>
        <v>10.265625</v>
      </c>
      <c r="AM147" s="34">
        <f t="shared" si="126"/>
        <v>30</v>
      </c>
      <c r="AN147" s="50" t="str">
        <f t="shared" si="127"/>
        <v>9.75</v>
      </c>
      <c r="AO147" s="51">
        <f t="shared" si="128"/>
        <v>9.75</v>
      </c>
      <c r="AP147" s="41">
        <f t="shared" si="129"/>
        <v>10</v>
      </c>
      <c r="AQ147" s="42">
        <v>11.75</v>
      </c>
      <c r="AR147" s="43" t="str">
        <f t="shared" si="130"/>
        <v>5</v>
      </c>
      <c r="AS147" s="44">
        <v>7.75</v>
      </c>
      <c r="AT147" s="43" t="str">
        <f t="shared" si="131"/>
        <v>0</v>
      </c>
      <c r="AU147" s="44">
        <v>11.25</v>
      </c>
      <c r="AV147" s="43" t="str">
        <f t="shared" si="132"/>
        <v>5</v>
      </c>
      <c r="AW147" s="44">
        <v>8.25</v>
      </c>
      <c r="AX147" s="43" t="str">
        <f t="shared" si="133"/>
        <v>0</v>
      </c>
      <c r="AY147" s="52" t="str">
        <f t="shared" si="134"/>
        <v>14.67</v>
      </c>
      <c r="AZ147" s="51">
        <f t="shared" si="135"/>
        <v>14.666666666666666</v>
      </c>
      <c r="BA147" s="41" t="str">
        <f t="shared" si="136"/>
        <v>6</v>
      </c>
      <c r="BB147" s="42">
        <v>14</v>
      </c>
      <c r="BC147" s="43" t="str">
        <f t="shared" si="137"/>
        <v>3</v>
      </c>
      <c r="BD147" s="47">
        <v>16</v>
      </c>
      <c r="BE147" s="43" t="str">
        <f t="shared" si="138"/>
        <v>3</v>
      </c>
      <c r="BF147" s="52" t="str">
        <f t="shared" si="139"/>
        <v>13.00</v>
      </c>
      <c r="BG147" s="51">
        <f t="shared" si="140"/>
        <v>13</v>
      </c>
      <c r="BH147" s="41" t="str">
        <f t="shared" si="141"/>
        <v>2</v>
      </c>
      <c r="BI147" s="42">
        <v>13</v>
      </c>
      <c r="BJ147" s="43" t="str">
        <f t="shared" si="142"/>
        <v>2</v>
      </c>
      <c r="BK147" s="52" t="str">
        <f t="shared" si="143"/>
        <v>11.25</v>
      </c>
      <c r="BL147" s="53">
        <f t="shared" si="144"/>
        <v>11.25</v>
      </c>
      <c r="BM147" s="43" t="str">
        <f t="shared" si="145"/>
        <v>2</v>
      </c>
      <c r="BN147" s="42">
        <v>10</v>
      </c>
      <c r="BO147" s="43" t="str">
        <f t="shared" si="146"/>
        <v>1</v>
      </c>
      <c r="BP147" s="47">
        <v>12.5</v>
      </c>
      <c r="BQ147" s="43" t="str">
        <f t="shared" si="147"/>
        <v>1</v>
      </c>
      <c r="BR147" s="54" t="str">
        <f t="shared" si="148"/>
        <v>11.06</v>
      </c>
      <c r="BS147" s="55">
        <f t="shared" si="149"/>
        <v>11.0625</v>
      </c>
      <c r="BT147" s="34">
        <f t="shared" si="150"/>
        <v>30</v>
      </c>
      <c r="BU147" s="56" t="str">
        <f t="shared" si="151"/>
        <v>10.66</v>
      </c>
      <c r="BV147" s="57">
        <f t="shared" si="152"/>
        <v>10.6640625</v>
      </c>
      <c r="BW147" s="58" t="str">
        <f t="shared" si="102"/>
        <v>Admis(e)</v>
      </c>
      <c r="BX147" s="66">
        <v>1</v>
      </c>
    </row>
    <row r="148" spans="1:77" ht="15.75">
      <c r="A148" s="34">
        <v>141</v>
      </c>
      <c r="B148" s="36" t="s">
        <v>626</v>
      </c>
      <c r="C148" s="36" t="s">
        <v>627</v>
      </c>
      <c r="D148" s="37" t="s">
        <v>628</v>
      </c>
      <c r="E148" s="38" t="s">
        <v>629</v>
      </c>
      <c r="F148" s="34" t="s">
        <v>79</v>
      </c>
      <c r="G148" s="39" t="str">
        <f t="shared" si="103"/>
        <v>9.60</v>
      </c>
      <c r="H148" s="40">
        <f t="shared" si="104"/>
        <v>9.6</v>
      </c>
      <c r="I148" s="41">
        <f t="shared" si="105"/>
        <v>10</v>
      </c>
      <c r="J148" s="42">
        <v>6.5</v>
      </c>
      <c r="K148" s="43" t="str">
        <f t="shared" si="106"/>
        <v>0</v>
      </c>
      <c r="L148" s="44">
        <v>9.5</v>
      </c>
      <c r="M148" s="43" t="str">
        <f t="shared" si="107"/>
        <v>0</v>
      </c>
      <c r="N148" s="44">
        <v>12</v>
      </c>
      <c r="O148" s="43" t="str">
        <f t="shared" si="108"/>
        <v>5</v>
      </c>
      <c r="P148" s="44">
        <v>12</v>
      </c>
      <c r="Q148" s="43" t="str">
        <f t="shared" si="109"/>
        <v>5</v>
      </c>
      <c r="R148" s="45" t="str">
        <f t="shared" si="110"/>
        <v>10.58</v>
      </c>
      <c r="S148" s="40">
        <f t="shared" si="111"/>
        <v>10.583333333333334</v>
      </c>
      <c r="T148" s="43" t="str">
        <f t="shared" si="112"/>
        <v>6</v>
      </c>
      <c r="U148" s="42">
        <v>10.375</v>
      </c>
      <c r="V148" s="43" t="str">
        <f t="shared" si="113"/>
        <v>3</v>
      </c>
      <c r="W148" s="44">
        <v>11</v>
      </c>
      <c r="X148" s="43" t="str">
        <f t="shared" si="114"/>
        <v>3</v>
      </c>
      <c r="Y148" s="45" t="str">
        <f t="shared" si="115"/>
        <v>5.00</v>
      </c>
      <c r="Z148" s="40">
        <f t="shared" si="116"/>
        <v>5</v>
      </c>
      <c r="AA148" s="41">
        <f t="shared" si="117"/>
        <v>0</v>
      </c>
      <c r="AB148" s="42">
        <v>5</v>
      </c>
      <c r="AC148" s="43" t="str">
        <f t="shared" si="118"/>
        <v>0</v>
      </c>
      <c r="AD148" s="46" t="str">
        <f t="shared" si="119"/>
        <v>5.00</v>
      </c>
      <c r="AE148" s="46">
        <f t="shared" si="120"/>
        <v>5</v>
      </c>
      <c r="AF148" s="43">
        <f t="shared" si="121"/>
        <v>1</v>
      </c>
      <c r="AG148" s="42"/>
      <c r="AH148" s="43" t="str">
        <f t="shared" si="122"/>
        <v>0</v>
      </c>
      <c r="AI148" s="47">
        <v>10</v>
      </c>
      <c r="AJ148" s="43" t="str">
        <f t="shared" si="123"/>
        <v>1</v>
      </c>
      <c r="AK148" s="48" t="str">
        <f t="shared" si="124"/>
        <v>8.92</v>
      </c>
      <c r="AL148" s="49">
        <f t="shared" si="125"/>
        <v>8.921875</v>
      </c>
      <c r="AM148" s="34">
        <f t="shared" si="126"/>
        <v>17</v>
      </c>
      <c r="AN148" s="50" t="str">
        <f t="shared" si="127"/>
        <v>9.75</v>
      </c>
      <c r="AO148" s="51">
        <f t="shared" si="128"/>
        <v>9.75</v>
      </c>
      <c r="AP148" s="41">
        <f t="shared" si="129"/>
        <v>5</v>
      </c>
      <c r="AQ148" s="42">
        <v>11</v>
      </c>
      <c r="AR148" s="43" t="str">
        <f t="shared" si="130"/>
        <v>5</v>
      </c>
      <c r="AS148" s="44">
        <v>9.5</v>
      </c>
      <c r="AT148" s="43" t="str">
        <f t="shared" si="131"/>
        <v>0</v>
      </c>
      <c r="AU148" s="44">
        <v>9.25</v>
      </c>
      <c r="AV148" s="43" t="str">
        <f t="shared" si="132"/>
        <v>0</v>
      </c>
      <c r="AW148" s="44">
        <v>8.75</v>
      </c>
      <c r="AX148" s="43" t="str">
        <f t="shared" si="133"/>
        <v>0</v>
      </c>
      <c r="AY148" s="52" t="str">
        <f t="shared" si="134"/>
        <v>16.00</v>
      </c>
      <c r="AZ148" s="51">
        <f t="shared" si="135"/>
        <v>16</v>
      </c>
      <c r="BA148" s="41" t="str">
        <f t="shared" si="136"/>
        <v>6</v>
      </c>
      <c r="BB148" s="42">
        <v>16</v>
      </c>
      <c r="BC148" s="43" t="str">
        <f t="shared" si="137"/>
        <v>3</v>
      </c>
      <c r="BD148" s="47">
        <v>16</v>
      </c>
      <c r="BE148" s="43" t="str">
        <f t="shared" si="138"/>
        <v>3</v>
      </c>
      <c r="BF148" s="52" t="str">
        <f t="shared" si="139"/>
        <v>10.00</v>
      </c>
      <c r="BG148" s="51">
        <f t="shared" si="140"/>
        <v>10</v>
      </c>
      <c r="BH148" s="41" t="str">
        <f t="shared" si="141"/>
        <v>2</v>
      </c>
      <c r="BI148" s="42">
        <v>10</v>
      </c>
      <c r="BJ148" s="43" t="str">
        <f t="shared" si="142"/>
        <v>2</v>
      </c>
      <c r="BK148" s="52" t="str">
        <f t="shared" si="143"/>
        <v>0.00</v>
      </c>
      <c r="BL148" s="53">
        <f t="shared" si="144"/>
        <v>0</v>
      </c>
      <c r="BM148" s="43">
        <f t="shared" si="145"/>
        <v>0</v>
      </c>
      <c r="BN148" s="42"/>
      <c r="BO148" s="43" t="str">
        <f t="shared" si="146"/>
        <v>0</v>
      </c>
      <c r="BP148" s="47"/>
      <c r="BQ148" s="43" t="str">
        <f t="shared" si="147"/>
        <v>0</v>
      </c>
      <c r="BR148" s="54" t="str">
        <f t="shared" si="148"/>
        <v>9.72</v>
      </c>
      <c r="BS148" s="55">
        <f t="shared" si="149"/>
        <v>9.71875</v>
      </c>
      <c r="BT148" s="34">
        <f t="shared" si="150"/>
        <v>13</v>
      </c>
      <c r="BU148" s="56" t="str">
        <f t="shared" si="151"/>
        <v>9.32</v>
      </c>
      <c r="BV148" s="57">
        <f t="shared" si="152"/>
        <v>9.3203125</v>
      </c>
      <c r="BW148" s="58" t="s">
        <v>95</v>
      </c>
      <c r="BX148" s="69"/>
    </row>
    <row r="149" spans="1:77" ht="15.75">
      <c r="A149" s="34">
        <v>142</v>
      </c>
      <c r="B149" s="77" t="s">
        <v>630</v>
      </c>
      <c r="C149" s="77" t="s">
        <v>631</v>
      </c>
      <c r="D149" s="78" t="s">
        <v>192</v>
      </c>
      <c r="E149" s="38" t="s">
        <v>632</v>
      </c>
      <c r="F149" s="34" t="s">
        <v>633</v>
      </c>
      <c r="G149" s="39" t="str">
        <f t="shared" si="103"/>
        <v>9.40</v>
      </c>
      <c r="H149" s="40">
        <f t="shared" si="104"/>
        <v>9.4</v>
      </c>
      <c r="I149" s="41">
        <f t="shared" si="105"/>
        <v>10</v>
      </c>
      <c r="J149" s="42">
        <v>7.5</v>
      </c>
      <c r="K149" s="43" t="str">
        <f t="shared" si="106"/>
        <v>0</v>
      </c>
      <c r="L149" s="44">
        <v>7.5</v>
      </c>
      <c r="M149" s="43" t="str">
        <f t="shared" si="107"/>
        <v>0</v>
      </c>
      <c r="N149" s="44">
        <v>13.5</v>
      </c>
      <c r="O149" s="43" t="str">
        <f t="shared" si="108"/>
        <v>5</v>
      </c>
      <c r="P149" s="61">
        <v>11</v>
      </c>
      <c r="Q149" s="43" t="str">
        <f t="shared" si="109"/>
        <v>5</v>
      </c>
      <c r="R149" s="45" t="str">
        <f t="shared" si="110"/>
        <v>9.17</v>
      </c>
      <c r="S149" s="40">
        <f t="shared" si="111"/>
        <v>9.1666666666666661</v>
      </c>
      <c r="T149" s="43">
        <f t="shared" si="112"/>
        <v>3</v>
      </c>
      <c r="U149" s="72">
        <v>8.125</v>
      </c>
      <c r="V149" s="43" t="str">
        <f t="shared" si="113"/>
        <v>0</v>
      </c>
      <c r="W149" s="61">
        <v>11.25</v>
      </c>
      <c r="X149" s="43" t="str">
        <f t="shared" si="114"/>
        <v>3</v>
      </c>
      <c r="Y149" s="45" t="str">
        <f t="shared" si="115"/>
        <v>7.00</v>
      </c>
      <c r="Z149" s="40">
        <f t="shared" si="116"/>
        <v>7</v>
      </c>
      <c r="AA149" s="41">
        <f t="shared" si="117"/>
        <v>0</v>
      </c>
      <c r="AB149" s="72">
        <v>7</v>
      </c>
      <c r="AC149" s="43" t="str">
        <f t="shared" si="118"/>
        <v>0</v>
      </c>
      <c r="AD149" s="46" t="str">
        <f t="shared" si="119"/>
        <v>11.00</v>
      </c>
      <c r="AE149" s="46">
        <f t="shared" si="120"/>
        <v>11</v>
      </c>
      <c r="AF149" s="43" t="str">
        <f t="shared" si="121"/>
        <v>2</v>
      </c>
      <c r="AG149" s="60">
        <v>8</v>
      </c>
      <c r="AH149" s="43" t="str">
        <f t="shared" si="122"/>
        <v>0</v>
      </c>
      <c r="AI149" s="63">
        <v>14</v>
      </c>
      <c r="AJ149" s="43" t="str">
        <f t="shared" si="123"/>
        <v>1</v>
      </c>
      <c r="AK149" s="48" t="str">
        <f t="shared" si="124"/>
        <v>9.41</v>
      </c>
      <c r="AL149" s="49">
        <f t="shared" si="125"/>
        <v>9.40625</v>
      </c>
      <c r="AM149" s="34">
        <f t="shared" si="126"/>
        <v>15</v>
      </c>
      <c r="AN149" s="50" t="str">
        <f t="shared" si="127"/>
        <v>9.65</v>
      </c>
      <c r="AO149" s="51">
        <f t="shared" si="128"/>
        <v>9.65</v>
      </c>
      <c r="AP149" s="41">
        <f t="shared" si="129"/>
        <v>5</v>
      </c>
      <c r="AQ149" s="42">
        <v>9.5</v>
      </c>
      <c r="AR149" s="43" t="str">
        <f t="shared" si="130"/>
        <v>0</v>
      </c>
      <c r="AS149" s="44">
        <v>9.5</v>
      </c>
      <c r="AT149" s="43" t="str">
        <f t="shared" si="131"/>
        <v>0</v>
      </c>
      <c r="AU149" s="61">
        <v>11.25</v>
      </c>
      <c r="AV149" s="43" t="str">
        <f t="shared" si="132"/>
        <v>5</v>
      </c>
      <c r="AW149" s="44">
        <v>8.5</v>
      </c>
      <c r="AX149" s="43" t="str">
        <f t="shared" si="133"/>
        <v>0</v>
      </c>
      <c r="AY149" s="52" t="str">
        <f t="shared" si="134"/>
        <v>14.08</v>
      </c>
      <c r="AZ149" s="51">
        <f t="shared" si="135"/>
        <v>14.083333333333334</v>
      </c>
      <c r="BA149" s="41" t="str">
        <f t="shared" si="136"/>
        <v>6</v>
      </c>
      <c r="BB149" s="60">
        <v>14</v>
      </c>
      <c r="BC149" s="43" t="str">
        <f t="shared" si="137"/>
        <v>3</v>
      </c>
      <c r="BD149" s="63">
        <v>14.25</v>
      </c>
      <c r="BE149" s="43" t="str">
        <f t="shared" si="138"/>
        <v>3</v>
      </c>
      <c r="BF149" s="52" t="str">
        <f t="shared" si="139"/>
        <v>10.00</v>
      </c>
      <c r="BG149" s="51">
        <f t="shared" si="140"/>
        <v>10</v>
      </c>
      <c r="BH149" s="41" t="str">
        <f t="shared" si="141"/>
        <v>2</v>
      </c>
      <c r="BI149" s="72">
        <v>10</v>
      </c>
      <c r="BJ149" s="43" t="str">
        <f t="shared" si="142"/>
        <v>2</v>
      </c>
      <c r="BK149" s="52" t="str">
        <f t="shared" si="143"/>
        <v>7.25</v>
      </c>
      <c r="BL149" s="53">
        <f t="shared" si="144"/>
        <v>7.25</v>
      </c>
      <c r="BM149" s="43">
        <f t="shared" si="145"/>
        <v>1</v>
      </c>
      <c r="BN149" s="42">
        <v>4.5</v>
      </c>
      <c r="BO149" s="43" t="str">
        <f t="shared" si="146"/>
        <v>0</v>
      </c>
      <c r="BP149" s="47">
        <v>10</v>
      </c>
      <c r="BQ149" s="43" t="str">
        <f t="shared" si="147"/>
        <v>1</v>
      </c>
      <c r="BR149" s="54" t="str">
        <f t="shared" si="148"/>
        <v>10.20</v>
      </c>
      <c r="BS149" s="55">
        <f t="shared" si="149"/>
        <v>10.203125</v>
      </c>
      <c r="BT149" s="34">
        <f t="shared" si="150"/>
        <v>30</v>
      </c>
      <c r="BU149" s="56" t="str">
        <f t="shared" si="151"/>
        <v>9.80</v>
      </c>
      <c r="BV149" s="57">
        <f t="shared" si="152"/>
        <v>9.8046875</v>
      </c>
      <c r="BW149" s="58" t="s">
        <v>95</v>
      </c>
      <c r="BX149" s="73"/>
    </row>
    <row r="150" spans="1:77" ht="15.75">
      <c r="A150" s="34">
        <v>143</v>
      </c>
      <c r="B150" s="36" t="s">
        <v>634</v>
      </c>
      <c r="C150" s="36" t="s">
        <v>635</v>
      </c>
      <c r="D150" s="37" t="s">
        <v>636</v>
      </c>
      <c r="E150" s="38" t="s">
        <v>637</v>
      </c>
      <c r="F150" s="34" t="s">
        <v>89</v>
      </c>
      <c r="G150" s="39" t="str">
        <f t="shared" si="103"/>
        <v>12.35</v>
      </c>
      <c r="H150" s="40">
        <f t="shared" si="104"/>
        <v>12.35</v>
      </c>
      <c r="I150" s="41" t="str">
        <f t="shared" si="105"/>
        <v>20</v>
      </c>
      <c r="J150" s="42">
        <v>10.5</v>
      </c>
      <c r="K150" s="43" t="str">
        <f t="shared" si="106"/>
        <v>5</v>
      </c>
      <c r="L150" s="44">
        <v>10</v>
      </c>
      <c r="M150" s="43" t="str">
        <f t="shared" si="107"/>
        <v>5</v>
      </c>
      <c r="N150" s="44">
        <v>16</v>
      </c>
      <c r="O150" s="43" t="str">
        <f t="shared" si="108"/>
        <v>5</v>
      </c>
      <c r="P150" s="44">
        <v>15</v>
      </c>
      <c r="Q150" s="43" t="str">
        <f t="shared" si="109"/>
        <v>5</v>
      </c>
      <c r="R150" s="45" t="str">
        <f t="shared" si="110"/>
        <v>12.00</v>
      </c>
      <c r="S150" s="40">
        <f t="shared" si="111"/>
        <v>12</v>
      </c>
      <c r="T150" s="43" t="str">
        <f t="shared" si="112"/>
        <v>6</v>
      </c>
      <c r="U150" s="42">
        <v>12.25</v>
      </c>
      <c r="V150" s="43" t="str">
        <f t="shared" si="113"/>
        <v>3</v>
      </c>
      <c r="W150" s="44">
        <v>11.5</v>
      </c>
      <c r="X150" s="43" t="str">
        <f t="shared" si="114"/>
        <v>3</v>
      </c>
      <c r="Y150" s="45" t="str">
        <f t="shared" si="115"/>
        <v>5.50</v>
      </c>
      <c r="Z150" s="40">
        <f t="shared" si="116"/>
        <v>5.5</v>
      </c>
      <c r="AA150" s="41">
        <f t="shared" si="117"/>
        <v>0</v>
      </c>
      <c r="AB150" s="42">
        <v>5.5</v>
      </c>
      <c r="AC150" s="43" t="str">
        <f t="shared" si="118"/>
        <v>0</v>
      </c>
      <c r="AD150" s="46" t="str">
        <f t="shared" si="119"/>
        <v>10.25</v>
      </c>
      <c r="AE150" s="46">
        <f t="shared" si="120"/>
        <v>10.25</v>
      </c>
      <c r="AF150" s="43" t="str">
        <f t="shared" si="121"/>
        <v>2</v>
      </c>
      <c r="AG150" s="42">
        <v>10</v>
      </c>
      <c r="AH150" s="43" t="str">
        <f t="shared" si="122"/>
        <v>1</v>
      </c>
      <c r="AI150" s="47">
        <v>10.5</v>
      </c>
      <c r="AJ150" s="43" t="str">
        <f t="shared" si="123"/>
        <v>1</v>
      </c>
      <c r="AK150" s="48" t="str">
        <f t="shared" si="124"/>
        <v>11.59</v>
      </c>
      <c r="AL150" s="49">
        <f t="shared" si="125"/>
        <v>11.59375</v>
      </c>
      <c r="AM150" s="34">
        <f t="shared" si="126"/>
        <v>30</v>
      </c>
      <c r="AN150" s="50" t="str">
        <f t="shared" si="127"/>
        <v>11.75</v>
      </c>
      <c r="AO150" s="51">
        <f t="shared" si="128"/>
        <v>11.75</v>
      </c>
      <c r="AP150" s="41" t="str">
        <f t="shared" si="129"/>
        <v>20</v>
      </c>
      <c r="AQ150" s="42">
        <v>11</v>
      </c>
      <c r="AR150" s="43" t="str">
        <f t="shared" si="130"/>
        <v>5</v>
      </c>
      <c r="AS150" s="44">
        <v>11.5</v>
      </c>
      <c r="AT150" s="43" t="str">
        <f t="shared" si="131"/>
        <v>5</v>
      </c>
      <c r="AU150" s="44">
        <v>12</v>
      </c>
      <c r="AV150" s="43" t="str">
        <f t="shared" si="132"/>
        <v>5</v>
      </c>
      <c r="AW150" s="44">
        <v>13</v>
      </c>
      <c r="AX150" s="43" t="str">
        <f t="shared" si="133"/>
        <v>5</v>
      </c>
      <c r="AY150" s="52" t="str">
        <f t="shared" si="134"/>
        <v>16.00</v>
      </c>
      <c r="AZ150" s="51">
        <f t="shared" si="135"/>
        <v>16</v>
      </c>
      <c r="BA150" s="41" t="str">
        <f t="shared" si="136"/>
        <v>6</v>
      </c>
      <c r="BB150" s="42">
        <v>16</v>
      </c>
      <c r="BC150" s="43" t="str">
        <f t="shared" si="137"/>
        <v>3</v>
      </c>
      <c r="BD150" s="47">
        <v>16</v>
      </c>
      <c r="BE150" s="43" t="str">
        <f t="shared" si="138"/>
        <v>3</v>
      </c>
      <c r="BF150" s="52" t="str">
        <f t="shared" si="139"/>
        <v>10.00</v>
      </c>
      <c r="BG150" s="51">
        <f t="shared" si="140"/>
        <v>10</v>
      </c>
      <c r="BH150" s="41" t="str">
        <f t="shared" si="141"/>
        <v>2</v>
      </c>
      <c r="BI150" s="42">
        <v>10</v>
      </c>
      <c r="BJ150" s="43" t="str">
        <f t="shared" si="142"/>
        <v>2</v>
      </c>
      <c r="BK150" s="52" t="str">
        <f t="shared" si="143"/>
        <v>9.50</v>
      </c>
      <c r="BL150" s="53">
        <f t="shared" si="144"/>
        <v>9.5</v>
      </c>
      <c r="BM150" s="43">
        <f t="shared" si="145"/>
        <v>1</v>
      </c>
      <c r="BN150" s="42">
        <v>8</v>
      </c>
      <c r="BO150" s="43" t="str">
        <f t="shared" si="146"/>
        <v>0</v>
      </c>
      <c r="BP150" s="47">
        <v>11</v>
      </c>
      <c r="BQ150" s="43" t="str">
        <f t="shared" si="147"/>
        <v>1</v>
      </c>
      <c r="BR150" s="54" t="str">
        <f t="shared" si="148"/>
        <v>12.16</v>
      </c>
      <c r="BS150" s="55">
        <f t="shared" si="149"/>
        <v>12.15625</v>
      </c>
      <c r="BT150" s="34">
        <f t="shared" si="150"/>
        <v>30</v>
      </c>
      <c r="BU150" s="56" t="str">
        <f t="shared" si="151"/>
        <v>11.88</v>
      </c>
      <c r="BV150" s="57">
        <f t="shared" si="152"/>
        <v>11.875</v>
      </c>
      <c r="BW150" s="58" t="str">
        <f t="shared" si="102"/>
        <v>Admis(e)</v>
      </c>
      <c r="BX150" s="66">
        <v>1</v>
      </c>
    </row>
    <row r="151" spans="1:77" ht="15.75">
      <c r="A151" s="34">
        <v>144</v>
      </c>
      <c r="B151" s="67" t="s">
        <v>638</v>
      </c>
      <c r="C151" s="67" t="s">
        <v>639</v>
      </c>
      <c r="D151" s="68" t="s">
        <v>640</v>
      </c>
      <c r="E151" s="38" t="s">
        <v>641</v>
      </c>
      <c r="F151" s="34" t="s">
        <v>89</v>
      </c>
      <c r="G151" s="39" t="str">
        <f t="shared" si="103"/>
        <v>10.60</v>
      </c>
      <c r="H151" s="40">
        <f t="shared" si="104"/>
        <v>10.6</v>
      </c>
      <c r="I151" s="41" t="str">
        <f t="shared" si="105"/>
        <v>20</v>
      </c>
      <c r="J151" s="42">
        <v>9.5</v>
      </c>
      <c r="K151" s="43" t="str">
        <f t="shared" si="106"/>
        <v>0</v>
      </c>
      <c r="L151" s="44">
        <v>8.5</v>
      </c>
      <c r="M151" s="43" t="str">
        <f t="shared" si="107"/>
        <v>0</v>
      </c>
      <c r="N151" s="44">
        <v>13.5</v>
      </c>
      <c r="O151" s="43" t="str">
        <f t="shared" si="108"/>
        <v>5</v>
      </c>
      <c r="P151" s="44">
        <v>12.5</v>
      </c>
      <c r="Q151" s="43" t="str">
        <f t="shared" si="109"/>
        <v>5</v>
      </c>
      <c r="R151" s="45" t="str">
        <f t="shared" si="110"/>
        <v>8.75</v>
      </c>
      <c r="S151" s="40">
        <f t="shared" si="111"/>
        <v>8.75</v>
      </c>
      <c r="T151" s="43">
        <f t="shared" si="112"/>
        <v>0</v>
      </c>
      <c r="U151" s="42">
        <v>9.75</v>
      </c>
      <c r="V151" s="43" t="str">
        <f t="shared" si="113"/>
        <v>0</v>
      </c>
      <c r="W151" s="44">
        <v>6.75</v>
      </c>
      <c r="X151" s="43" t="str">
        <f t="shared" si="114"/>
        <v>0</v>
      </c>
      <c r="Y151" s="45" t="str">
        <f t="shared" si="115"/>
        <v>4.50</v>
      </c>
      <c r="Z151" s="40">
        <f t="shared" si="116"/>
        <v>4.5</v>
      </c>
      <c r="AA151" s="41">
        <f t="shared" si="117"/>
        <v>0</v>
      </c>
      <c r="AB151" s="42">
        <v>4.5</v>
      </c>
      <c r="AC151" s="43" t="str">
        <f t="shared" si="118"/>
        <v>0</v>
      </c>
      <c r="AD151" s="46" t="str">
        <f t="shared" si="119"/>
        <v>11.25</v>
      </c>
      <c r="AE151" s="46">
        <f t="shared" si="120"/>
        <v>11.25</v>
      </c>
      <c r="AF151" s="43" t="str">
        <f t="shared" si="121"/>
        <v>2</v>
      </c>
      <c r="AG151" s="42">
        <v>10</v>
      </c>
      <c r="AH151" s="43" t="str">
        <f t="shared" si="122"/>
        <v>1</v>
      </c>
      <c r="AI151" s="47">
        <v>12.5</v>
      </c>
      <c r="AJ151" s="43" t="str">
        <f t="shared" si="123"/>
        <v>1</v>
      </c>
      <c r="AK151" s="48" t="str">
        <f t="shared" si="124"/>
        <v>9.95</v>
      </c>
      <c r="AL151" s="49">
        <f t="shared" si="125"/>
        <v>9.953125</v>
      </c>
      <c r="AM151" s="34">
        <f t="shared" si="126"/>
        <v>22</v>
      </c>
      <c r="AN151" s="50" t="str">
        <f t="shared" si="127"/>
        <v>9.18</v>
      </c>
      <c r="AO151" s="51">
        <f t="shared" si="128"/>
        <v>9.1750000000000007</v>
      </c>
      <c r="AP151" s="41">
        <f t="shared" si="129"/>
        <v>5</v>
      </c>
      <c r="AQ151" s="42">
        <v>7.75</v>
      </c>
      <c r="AR151" s="43" t="str">
        <f t="shared" si="130"/>
        <v>0</v>
      </c>
      <c r="AS151" s="44">
        <v>9</v>
      </c>
      <c r="AT151" s="43" t="str">
        <f t="shared" si="131"/>
        <v>0</v>
      </c>
      <c r="AU151" s="44">
        <v>9.75</v>
      </c>
      <c r="AV151" s="43" t="str">
        <f t="shared" si="132"/>
        <v>0</v>
      </c>
      <c r="AW151" s="44">
        <v>11</v>
      </c>
      <c r="AX151" s="43" t="str">
        <f t="shared" si="133"/>
        <v>5</v>
      </c>
      <c r="AY151" s="52" t="str">
        <f t="shared" si="134"/>
        <v>15.67</v>
      </c>
      <c r="AZ151" s="51">
        <f t="shared" si="135"/>
        <v>15.666666666666666</v>
      </c>
      <c r="BA151" s="41" t="str">
        <f t="shared" si="136"/>
        <v>6</v>
      </c>
      <c r="BB151" s="42">
        <v>16</v>
      </c>
      <c r="BC151" s="43" t="str">
        <f t="shared" si="137"/>
        <v>3</v>
      </c>
      <c r="BD151" s="47">
        <v>15</v>
      </c>
      <c r="BE151" s="43" t="str">
        <f t="shared" si="138"/>
        <v>3</v>
      </c>
      <c r="BF151" s="52" t="str">
        <f t="shared" si="139"/>
        <v>10.00</v>
      </c>
      <c r="BG151" s="51">
        <f t="shared" si="140"/>
        <v>10</v>
      </c>
      <c r="BH151" s="41" t="str">
        <f t="shared" si="141"/>
        <v>2</v>
      </c>
      <c r="BI151" s="42">
        <v>10</v>
      </c>
      <c r="BJ151" s="43" t="str">
        <f t="shared" si="142"/>
        <v>2</v>
      </c>
      <c r="BK151" s="52" t="str">
        <f t="shared" si="143"/>
        <v>9.00</v>
      </c>
      <c r="BL151" s="53">
        <f t="shared" si="144"/>
        <v>9</v>
      </c>
      <c r="BM151" s="43">
        <f t="shared" si="145"/>
        <v>1</v>
      </c>
      <c r="BN151" s="42">
        <v>5.5</v>
      </c>
      <c r="BO151" s="43" t="str">
        <f t="shared" si="146"/>
        <v>0</v>
      </c>
      <c r="BP151" s="47">
        <v>12.5</v>
      </c>
      <c r="BQ151" s="43" t="str">
        <f t="shared" si="147"/>
        <v>1</v>
      </c>
      <c r="BR151" s="54" t="str">
        <f t="shared" si="148"/>
        <v>10.42</v>
      </c>
      <c r="BS151" s="55">
        <f t="shared" si="149"/>
        <v>10.421875</v>
      </c>
      <c r="BT151" s="34">
        <f t="shared" si="150"/>
        <v>30</v>
      </c>
      <c r="BU151" s="56" t="str">
        <f t="shared" si="151"/>
        <v>10.19</v>
      </c>
      <c r="BV151" s="57">
        <f t="shared" si="152"/>
        <v>10.1875</v>
      </c>
      <c r="BW151" s="58" t="str">
        <f t="shared" si="102"/>
        <v>Admis(e)</v>
      </c>
      <c r="BX151" s="66">
        <v>2</v>
      </c>
    </row>
    <row r="152" spans="1:77" ht="15.75">
      <c r="A152" s="34">
        <v>145</v>
      </c>
      <c r="B152" s="81" t="s">
        <v>642</v>
      </c>
      <c r="C152" s="81" t="s">
        <v>643</v>
      </c>
      <c r="D152" s="82" t="s">
        <v>644</v>
      </c>
      <c r="E152" s="38" t="s">
        <v>645</v>
      </c>
      <c r="F152" s="34" t="s">
        <v>94</v>
      </c>
      <c r="G152" s="39" t="str">
        <f t="shared" si="103"/>
        <v>11.33</v>
      </c>
      <c r="H152" s="40">
        <f t="shared" si="104"/>
        <v>11.324999999999999</v>
      </c>
      <c r="I152" s="41" t="str">
        <f t="shared" si="105"/>
        <v>20</v>
      </c>
      <c r="J152" s="42">
        <v>11</v>
      </c>
      <c r="K152" s="43" t="str">
        <f t="shared" si="106"/>
        <v>5</v>
      </c>
      <c r="L152" s="44">
        <v>9.75</v>
      </c>
      <c r="M152" s="43" t="str">
        <f t="shared" si="107"/>
        <v>0</v>
      </c>
      <c r="N152" s="44">
        <v>15</v>
      </c>
      <c r="O152" s="43" t="str">
        <f t="shared" si="108"/>
        <v>5</v>
      </c>
      <c r="P152" s="61">
        <v>10.5</v>
      </c>
      <c r="Q152" s="43" t="str">
        <f t="shared" si="109"/>
        <v>5</v>
      </c>
      <c r="R152" s="45" t="str">
        <f t="shared" si="110"/>
        <v>8.58</v>
      </c>
      <c r="S152" s="40">
        <f t="shared" si="111"/>
        <v>8.58</v>
      </c>
      <c r="T152" s="43">
        <f t="shared" si="112"/>
        <v>0</v>
      </c>
      <c r="U152" s="72">
        <v>8.3699999999999992</v>
      </c>
      <c r="V152" s="43" t="str">
        <f t="shared" si="113"/>
        <v>0</v>
      </c>
      <c r="W152" s="62">
        <v>9</v>
      </c>
      <c r="X152" s="43" t="str">
        <f t="shared" si="114"/>
        <v>0</v>
      </c>
      <c r="Y152" s="45" t="str">
        <f t="shared" si="115"/>
        <v>6.00</v>
      </c>
      <c r="Z152" s="40">
        <f t="shared" si="116"/>
        <v>6</v>
      </c>
      <c r="AA152" s="41">
        <f t="shared" si="117"/>
        <v>0</v>
      </c>
      <c r="AB152" s="72">
        <v>6</v>
      </c>
      <c r="AC152" s="43" t="str">
        <f t="shared" si="118"/>
        <v>0</v>
      </c>
      <c r="AD152" s="46" t="str">
        <f t="shared" si="119"/>
        <v>10.75</v>
      </c>
      <c r="AE152" s="46">
        <f t="shared" si="120"/>
        <v>10.75</v>
      </c>
      <c r="AF152" s="43" t="str">
        <f t="shared" si="121"/>
        <v>2</v>
      </c>
      <c r="AG152" s="42">
        <v>8</v>
      </c>
      <c r="AH152" s="43" t="str">
        <f t="shared" si="122"/>
        <v>0</v>
      </c>
      <c r="AI152" s="63">
        <v>13.5</v>
      </c>
      <c r="AJ152" s="43" t="str">
        <f t="shared" si="123"/>
        <v>1</v>
      </c>
      <c r="AK152" s="48" t="str">
        <f t="shared" si="124"/>
        <v>10.41</v>
      </c>
      <c r="AL152" s="49">
        <f t="shared" si="125"/>
        <v>10.405625000000001</v>
      </c>
      <c r="AM152" s="34">
        <f t="shared" si="126"/>
        <v>30</v>
      </c>
      <c r="AN152" s="50" t="str">
        <f t="shared" si="127"/>
        <v>9.25</v>
      </c>
      <c r="AO152" s="51">
        <f t="shared" si="128"/>
        <v>9.25</v>
      </c>
      <c r="AP152" s="41">
        <f t="shared" si="129"/>
        <v>10</v>
      </c>
      <c r="AQ152" s="42">
        <v>7.75</v>
      </c>
      <c r="AR152" s="43" t="str">
        <f t="shared" si="130"/>
        <v>0</v>
      </c>
      <c r="AS152" s="44">
        <v>8.75</v>
      </c>
      <c r="AT152" s="43" t="str">
        <f t="shared" si="131"/>
        <v>0</v>
      </c>
      <c r="AU152" s="44">
        <v>11.5</v>
      </c>
      <c r="AV152" s="43" t="str">
        <f t="shared" si="132"/>
        <v>5</v>
      </c>
      <c r="AW152" s="44">
        <v>10</v>
      </c>
      <c r="AX152" s="43" t="str">
        <f t="shared" si="133"/>
        <v>5</v>
      </c>
      <c r="AY152" s="52" t="str">
        <f t="shared" si="134"/>
        <v>14.67</v>
      </c>
      <c r="AZ152" s="51">
        <f t="shared" si="135"/>
        <v>14.666666666666666</v>
      </c>
      <c r="BA152" s="41" t="str">
        <f t="shared" si="136"/>
        <v>6</v>
      </c>
      <c r="BB152" s="60">
        <v>14</v>
      </c>
      <c r="BC152" s="43" t="str">
        <f t="shared" si="137"/>
        <v>3</v>
      </c>
      <c r="BD152" s="63">
        <v>16</v>
      </c>
      <c r="BE152" s="43" t="str">
        <f t="shared" si="138"/>
        <v>3</v>
      </c>
      <c r="BF152" s="52" t="str">
        <f t="shared" si="139"/>
        <v>10.00</v>
      </c>
      <c r="BG152" s="51">
        <f t="shared" si="140"/>
        <v>10</v>
      </c>
      <c r="BH152" s="41" t="str">
        <f t="shared" si="141"/>
        <v>2</v>
      </c>
      <c r="BI152" s="42">
        <v>10</v>
      </c>
      <c r="BJ152" s="43" t="str">
        <f t="shared" si="142"/>
        <v>2</v>
      </c>
      <c r="BK152" s="52" t="str">
        <f t="shared" si="143"/>
        <v>8.38</v>
      </c>
      <c r="BL152" s="53">
        <f t="shared" si="144"/>
        <v>8.375</v>
      </c>
      <c r="BM152" s="43">
        <f t="shared" si="145"/>
        <v>1</v>
      </c>
      <c r="BN152" s="42">
        <v>6</v>
      </c>
      <c r="BO152" s="43" t="str">
        <f t="shared" si="146"/>
        <v>0</v>
      </c>
      <c r="BP152" s="63">
        <v>10.75</v>
      </c>
      <c r="BQ152" s="43" t="str">
        <f t="shared" si="147"/>
        <v>1</v>
      </c>
      <c r="BR152" s="54" t="str">
        <f t="shared" si="148"/>
        <v>10.20</v>
      </c>
      <c r="BS152" s="55">
        <f t="shared" si="149"/>
        <v>10.203125</v>
      </c>
      <c r="BT152" s="34">
        <f t="shared" si="150"/>
        <v>30</v>
      </c>
      <c r="BU152" s="56" t="str">
        <f t="shared" si="151"/>
        <v>10.30</v>
      </c>
      <c r="BV152" s="57">
        <f t="shared" si="152"/>
        <v>10.304375</v>
      </c>
      <c r="BW152" s="58" t="str">
        <f t="shared" si="102"/>
        <v>Admis(e)</v>
      </c>
      <c r="BX152" s="73">
        <v>2</v>
      </c>
      <c r="BY152" s="87"/>
    </row>
    <row r="153" spans="1:77" ht="15.75">
      <c r="A153" s="34">
        <v>146</v>
      </c>
      <c r="B153" s="77" t="s">
        <v>646</v>
      </c>
      <c r="C153" s="77" t="s">
        <v>647</v>
      </c>
      <c r="D153" s="78" t="s">
        <v>648</v>
      </c>
      <c r="E153" s="38" t="s">
        <v>649</v>
      </c>
      <c r="F153" s="34" t="s">
        <v>173</v>
      </c>
      <c r="G153" s="39" t="str">
        <f t="shared" si="103"/>
        <v>10.05</v>
      </c>
      <c r="H153" s="40">
        <f t="shared" si="104"/>
        <v>10.050000000000001</v>
      </c>
      <c r="I153" s="41" t="str">
        <f t="shared" si="105"/>
        <v>20</v>
      </c>
      <c r="J153" s="42">
        <v>8</v>
      </c>
      <c r="K153" s="43" t="str">
        <f t="shared" si="106"/>
        <v>0</v>
      </c>
      <c r="L153" s="44">
        <v>9.5</v>
      </c>
      <c r="M153" s="43" t="str">
        <f t="shared" si="107"/>
        <v>0</v>
      </c>
      <c r="N153" s="44">
        <v>14</v>
      </c>
      <c r="O153" s="43" t="str">
        <f t="shared" si="108"/>
        <v>5</v>
      </c>
      <c r="P153" s="61">
        <v>10</v>
      </c>
      <c r="Q153" s="43" t="str">
        <f t="shared" si="109"/>
        <v>5</v>
      </c>
      <c r="R153" s="45" t="str">
        <f t="shared" si="110"/>
        <v>9.08</v>
      </c>
      <c r="S153" s="40">
        <f t="shared" si="111"/>
        <v>9.0833333333333339</v>
      </c>
      <c r="T153" s="43">
        <f t="shared" si="112"/>
        <v>3</v>
      </c>
      <c r="U153" s="72">
        <v>8.125</v>
      </c>
      <c r="V153" s="43" t="str">
        <f t="shared" si="113"/>
        <v>0</v>
      </c>
      <c r="W153" s="62">
        <v>11</v>
      </c>
      <c r="X153" s="43" t="str">
        <f t="shared" si="114"/>
        <v>3</v>
      </c>
      <c r="Y153" s="45" t="str">
        <f t="shared" si="115"/>
        <v>1.50</v>
      </c>
      <c r="Z153" s="40">
        <f t="shared" si="116"/>
        <v>1.5</v>
      </c>
      <c r="AA153" s="41">
        <f t="shared" si="117"/>
        <v>0</v>
      </c>
      <c r="AB153" s="72">
        <v>1.5</v>
      </c>
      <c r="AC153" s="43" t="str">
        <f t="shared" si="118"/>
        <v>0</v>
      </c>
      <c r="AD153" s="46" t="str">
        <f t="shared" si="119"/>
        <v>14.00</v>
      </c>
      <c r="AE153" s="46">
        <f t="shared" si="120"/>
        <v>14</v>
      </c>
      <c r="AF153" s="43" t="str">
        <f t="shared" si="121"/>
        <v>2</v>
      </c>
      <c r="AG153" s="42">
        <v>14</v>
      </c>
      <c r="AH153" s="43" t="str">
        <f t="shared" si="122"/>
        <v>1</v>
      </c>
      <c r="AI153" s="63">
        <v>14</v>
      </c>
      <c r="AJ153" s="43" t="str">
        <f t="shared" si="123"/>
        <v>1</v>
      </c>
      <c r="AK153" s="48" t="str">
        <f t="shared" si="124"/>
        <v>9.83</v>
      </c>
      <c r="AL153" s="49">
        <f t="shared" si="125"/>
        <v>9.828125</v>
      </c>
      <c r="AM153" s="34">
        <f t="shared" si="126"/>
        <v>25</v>
      </c>
      <c r="AN153" s="50" t="str">
        <f t="shared" si="127"/>
        <v>9.58</v>
      </c>
      <c r="AO153" s="51">
        <f t="shared" si="128"/>
        <v>9.5749999999999993</v>
      </c>
      <c r="AP153" s="41">
        <f t="shared" si="129"/>
        <v>10</v>
      </c>
      <c r="AQ153" s="42">
        <v>9.5</v>
      </c>
      <c r="AR153" s="43" t="str">
        <f t="shared" si="130"/>
        <v>0</v>
      </c>
      <c r="AS153" s="61">
        <v>10.25</v>
      </c>
      <c r="AT153" s="43" t="str">
        <f t="shared" si="131"/>
        <v>5</v>
      </c>
      <c r="AU153" s="44">
        <v>12.25</v>
      </c>
      <c r="AV153" s="43" t="str">
        <f t="shared" si="132"/>
        <v>5</v>
      </c>
      <c r="AW153" s="44">
        <v>6</v>
      </c>
      <c r="AX153" s="43" t="str">
        <f t="shared" si="133"/>
        <v>0</v>
      </c>
      <c r="AY153" s="52" t="str">
        <f t="shared" si="134"/>
        <v>14.50</v>
      </c>
      <c r="AZ153" s="51">
        <f t="shared" si="135"/>
        <v>14.5</v>
      </c>
      <c r="BA153" s="41" t="str">
        <f t="shared" si="136"/>
        <v>6</v>
      </c>
      <c r="BB153" s="60">
        <v>14</v>
      </c>
      <c r="BC153" s="43" t="str">
        <f t="shared" si="137"/>
        <v>3</v>
      </c>
      <c r="BD153" s="63">
        <v>15.5</v>
      </c>
      <c r="BE153" s="43" t="str">
        <f t="shared" si="138"/>
        <v>3</v>
      </c>
      <c r="BF153" s="52" t="str">
        <f t="shared" si="139"/>
        <v>10.00</v>
      </c>
      <c r="BG153" s="51">
        <f t="shared" si="140"/>
        <v>10</v>
      </c>
      <c r="BH153" s="41" t="str">
        <f t="shared" si="141"/>
        <v>2</v>
      </c>
      <c r="BI153" s="60">
        <v>10</v>
      </c>
      <c r="BJ153" s="43" t="str">
        <f t="shared" si="142"/>
        <v>2</v>
      </c>
      <c r="BK153" s="52" t="str">
        <f t="shared" si="143"/>
        <v>9.00</v>
      </c>
      <c r="BL153" s="53">
        <f t="shared" si="144"/>
        <v>9</v>
      </c>
      <c r="BM153" s="43">
        <f t="shared" si="145"/>
        <v>1</v>
      </c>
      <c r="BN153" s="72">
        <v>7.5</v>
      </c>
      <c r="BO153" s="43" t="str">
        <f t="shared" si="146"/>
        <v>0</v>
      </c>
      <c r="BP153" s="63">
        <v>10.5</v>
      </c>
      <c r="BQ153" s="43" t="str">
        <f t="shared" si="147"/>
        <v>1</v>
      </c>
      <c r="BR153" s="54" t="str">
        <f t="shared" si="148"/>
        <v>10.45</v>
      </c>
      <c r="BS153" s="55">
        <f t="shared" si="149"/>
        <v>10.453125</v>
      </c>
      <c r="BT153" s="34">
        <f t="shared" si="150"/>
        <v>30</v>
      </c>
      <c r="BU153" s="56" t="str">
        <f t="shared" si="151"/>
        <v>10.14</v>
      </c>
      <c r="BV153" s="57">
        <f t="shared" si="152"/>
        <v>10.140625</v>
      </c>
      <c r="BW153" s="58" t="str">
        <f t="shared" si="102"/>
        <v>Admis(e)</v>
      </c>
      <c r="BX153" s="66">
        <v>1</v>
      </c>
    </row>
    <row r="154" spans="1:77" ht="15.75">
      <c r="A154" s="34">
        <v>147</v>
      </c>
      <c r="B154" s="36" t="s">
        <v>650</v>
      </c>
      <c r="C154" s="36" t="s">
        <v>651</v>
      </c>
      <c r="D154" s="37" t="s">
        <v>652</v>
      </c>
      <c r="E154" s="38" t="s">
        <v>653</v>
      </c>
      <c r="F154" s="34" t="s">
        <v>79</v>
      </c>
      <c r="G154" s="39" t="str">
        <f t="shared" si="103"/>
        <v>10.43</v>
      </c>
      <c r="H154" s="40">
        <f t="shared" si="104"/>
        <v>10.425000000000001</v>
      </c>
      <c r="I154" s="41" t="str">
        <f t="shared" si="105"/>
        <v>20</v>
      </c>
      <c r="J154" s="42">
        <v>10</v>
      </c>
      <c r="K154" s="43" t="str">
        <f t="shared" si="106"/>
        <v>5</v>
      </c>
      <c r="L154" s="44">
        <v>8.75</v>
      </c>
      <c r="M154" s="43" t="str">
        <f t="shared" si="107"/>
        <v>0</v>
      </c>
      <c r="N154" s="44">
        <v>12.5</v>
      </c>
      <c r="O154" s="43" t="str">
        <f t="shared" si="108"/>
        <v>5</v>
      </c>
      <c r="P154" s="44">
        <v>11.5</v>
      </c>
      <c r="Q154" s="43" t="str">
        <f t="shared" si="109"/>
        <v>5</v>
      </c>
      <c r="R154" s="45" t="str">
        <f t="shared" si="110"/>
        <v>9.17</v>
      </c>
      <c r="S154" s="40">
        <f t="shared" si="111"/>
        <v>9.1666666666666661</v>
      </c>
      <c r="T154" s="43">
        <f t="shared" si="112"/>
        <v>0</v>
      </c>
      <c r="U154" s="42">
        <v>9.5</v>
      </c>
      <c r="V154" s="43" t="str">
        <f t="shared" si="113"/>
        <v>0</v>
      </c>
      <c r="W154" s="44">
        <v>8.5</v>
      </c>
      <c r="X154" s="43" t="str">
        <f t="shared" si="114"/>
        <v>0</v>
      </c>
      <c r="Y154" s="45" t="str">
        <f t="shared" si="115"/>
        <v>3.50</v>
      </c>
      <c r="Z154" s="40">
        <f t="shared" si="116"/>
        <v>3.5</v>
      </c>
      <c r="AA154" s="41">
        <f t="shared" si="117"/>
        <v>0</v>
      </c>
      <c r="AB154" s="42">
        <v>3.5</v>
      </c>
      <c r="AC154" s="43" t="str">
        <f t="shared" si="118"/>
        <v>0</v>
      </c>
      <c r="AD154" s="46" t="str">
        <f t="shared" si="119"/>
        <v>8.00</v>
      </c>
      <c r="AE154" s="46">
        <f t="shared" si="120"/>
        <v>8</v>
      </c>
      <c r="AF154" s="43">
        <f t="shared" si="121"/>
        <v>0</v>
      </c>
      <c r="AG154" s="42">
        <v>7</v>
      </c>
      <c r="AH154" s="43" t="str">
        <f t="shared" si="122"/>
        <v>0</v>
      </c>
      <c r="AI154" s="47">
        <v>9</v>
      </c>
      <c r="AJ154" s="43" t="str">
        <f t="shared" si="123"/>
        <v>0</v>
      </c>
      <c r="AK154" s="48" t="str">
        <f t="shared" si="124"/>
        <v>9.45</v>
      </c>
      <c r="AL154" s="49">
        <f t="shared" si="125"/>
        <v>9.453125</v>
      </c>
      <c r="AM154" s="34">
        <f t="shared" si="126"/>
        <v>20</v>
      </c>
      <c r="AN154" s="50" t="str">
        <f t="shared" si="127"/>
        <v>9.83</v>
      </c>
      <c r="AO154" s="51">
        <f t="shared" si="128"/>
        <v>9.8249999999999993</v>
      </c>
      <c r="AP154" s="41">
        <f t="shared" si="129"/>
        <v>15</v>
      </c>
      <c r="AQ154" s="42">
        <v>10.25</v>
      </c>
      <c r="AR154" s="43" t="str">
        <f t="shared" si="130"/>
        <v>5</v>
      </c>
      <c r="AS154" s="44">
        <v>8.5</v>
      </c>
      <c r="AT154" s="43" t="str">
        <f t="shared" si="131"/>
        <v>0</v>
      </c>
      <c r="AU154" s="44">
        <v>10.5</v>
      </c>
      <c r="AV154" s="43" t="str">
        <f t="shared" si="132"/>
        <v>5</v>
      </c>
      <c r="AW154" s="44">
        <v>10.5</v>
      </c>
      <c r="AX154" s="43" t="str">
        <f t="shared" si="133"/>
        <v>5</v>
      </c>
      <c r="AY154" s="52" t="str">
        <f t="shared" si="134"/>
        <v>14.33</v>
      </c>
      <c r="AZ154" s="51">
        <f t="shared" si="135"/>
        <v>14.333333333333334</v>
      </c>
      <c r="BA154" s="41" t="str">
        <f t="shared" si="136"/>
        <v>6</v>
      </c>
      <c r="BB154" s="42">
        <v>14</v>
      </c>
      <c r="BC154" s="43" t="str">
        <f t="shared" si="137"/>
        <v>3</v>
      </c>
      <c r="BD154" s="47">
        <v>15</v>
      </c>
      <c r="BE154" s="43" t="str">
        <f t="shared" si="138"/>
        <v>3</v>
      </c>
      <c r="BF154" s="52" t="str">
        <f t="shared" si="139"/>
        <v>10.00</v>
      </c>
      <c r="BG154" s="51">
        <f t="shared" si="140"/>
        <v>10</v>
      </c>
      <c r="BH154" s="41" t="str">
        <f t="shared" si="141"/>
        <v>2</v>
      </c>
      <c r="BI154" s="42">
        <v>10</v>
      </c>
      <c r="BJ154" s="43" t="str">
        <f t="shared" si="142"/>
        <v>2</v>
      </c>
      <c r="BK154" s="52" t="str">
        <f t="shared" si="143"/>
        <v>8.75</v>
      </c>
      <c r="BL154" s="53">
        <f t="shared" si="144"/>
        <v>8.75</v>
      </c>
      <c r="BM154" s="43">
        <f t="shared" si="145"/>
        <v>1</v>
      </c>
      <c r="BN154" s="42">
        <v>7</v>
      </c>
      <c r="BO154" s="43" t="str">
        <f t="shared" si="146"/>
        <v>0</v>
      </c>
      <c r="BP154" s="47">
        <v>10.5</v>
      </c>
      <c r="BQ154" s="43" t="str">
        <f t="shared" si="147"/>
        <v>1</v>
      </c>
      <c r="BR154" s="54" t="str">
        <f t="shared" si="148"/>
        <v>10.55</v>
      </c>
      <c r="BS154" s="55">
        <f t="shared" si="149"/>
        <v>10.546875</v>
      </c>
      <c r="BT154" s="34">
        <f t="shared" si="150"/>
        <v>30</v>
      </c>
      <c r="BU154" s="56" t="str">
        <f t="shared" si="151"/>
        <v>10.00</v>
      </c>
      <c r="BV154" s="57">
        <f t="shared" si="152"/>
        <v>10</v>
      </c>
      <c r="BW154" s="58" t="str">
        <f t="shared" si="102"/>
        <v>Admis(e)</v>
      </c>
      <c r="BX154" s="66">
        <v>2</v>
      </c>
    </row>
    <row r="155" spans="1:77" ht="15.75">
      <c r="A155" s="34">
        <v>148</v>
      </c>
      <c r="B155" s="67" t="s">
        <v>654</v>
      </c>
      <c r="C155" s="67" t="s">
        <v>655</v>
      </c>
      <c r="D155" s="68" t="s">
        <v>278</v>
      </c>
      <c r="E155" s="38" t="s">
        <v>656</v>
      </c>
      <c r="F155" s="34" t="s">
        <v>79</v>
      </c>
      <c r="G155" s="39" t="str">
        <f t="shared" si="103"/>
        <v>10.73</v>
      </c>
      <c r="H155" s="40">
        <f t="shared" si="104"/>
        <v>10.725</v>
      </c>
      <c r="I155" s="41" t="str">
        <f t="shared" si="105"/>
        <v>20</v>
      </c>
      <c r="J155" s="42">
        <v>10</v>
      </c>
      <c r="K155" s="43" t="str">
        <f t="shared" si="106"/>
        <v>5</v>
      </c>
      <c r="L155" s="44">
        <v>8.75</v>
      </c>
      <c r="M155" s="43" t="str">
        <f t="shared" si="107"/>
        <v>0</v>
      </c>
      <c r="N155" s="44">
        <v>13</v>
      </c>
      <c r="O155" s="43" t="str">
        <f t="shared" si="108"/>
        <v>5</v>
      </c>
      <c r="P155" s="44">
        <v>12.5</v>
      </c>
      <c r="Q155" s="43" t="str">
        <f t="shared" si="109"/>
        <v>5</v>
      </c>
      <c r="R155" s="45" t="str">
        <f t="shared" si="110"/>
        <v>11.67</v>
      </c>
      <c r="S155" s="40">
        <f t="shared" si="111"/>
        <v>11.666666666666666</v>
      </c>
      <c r="T155" s="43" t="str">
        <f t="shared" si="112"/>
        <v>6</v>
      </c>
      <c r="U155" s="42">
        <v>12.25</v>
      </c>
      <c r="V155" s="43" t="str">
        <f t="shared" si="113"/>
        <v>3</v>
      </c>
      <c r="W155" s="44">
        <v>10.5</v>
      </c>
      <c r="X155" s="43" t="str">
        <f t="shared" si="114"/>
        <v>3</v>
      </c>
      <c r="Y155" s="45" t="str">
        <f t="shared" si="115"/>
        <v>12.00</v>
      </c>
      <c r="Z155" s="40">
        <f t="shared" si="116"/>
        <v>12</v>
      </c>
      <c r="AA155" s="41" t="str">
        <f t="shared" si="117"/>
        <v>2</v>
      </c>
      <c r="AB155" s="42">
        <v>12</v>
      </c>
      <c r="AC155" s="43" t="str">
        <f t="shared" si="118"/>
        <v>2</v>
      </c>
      <c r="AD155" s="46" t="str">
        <f t="shared" si="119"/>
        <v>10.00</v>
      </c>
      <c r="AE155" s="46">
        <f t="shared" si="120"/>
        <v>10</v>
      </c>
      <c r="AF155" s="43" t="str">
        <f t="shared" si="121"/>
        <v>2</v>
      </c>
      <c r="AG155" s="42">
        <v>8</v>
      </c>
      <c r="AH155" s="43" t="str">
        <f t="shared" si="122"/>
        <v>0</v>
      </c>
      <c r="AI155" s="47">
        <v>12</v>
      </c>
      <c r="AJ155" s="43" t="str">
        <f t="shared" si="123"/>
        <v>1</v>
      </c>
      <c r="AK155" s="48" t="str">
        <f t="shared" si="124"/>
        <v>10.89</v>
      </c>
      <c r="AL155" s="49">
        <f t="shared" si="125"/>
        <v>10.890625</v>
      </c>
      <c r="AM155" s="34">
        <f t="shared" si="126"/>
        <v>30</v>
      </c>
      <c r="AN155" s="50" t="str">
        <f t="shared" si="127"/>
        <v>8.50</v>
      </c>
      <c r="AO155" s="51">
        <f t="shared" si="128"/>
        <v>8.5</v>
      </c>
      <c r="AP155" s="41">
        <f t="shared" si="129"/>
        <v>5</v>
      </c>
      <c r="AQ155" s="42">
        <v>7</v>
      </c>
      <c r="AR155" s="43" t="str">
        <f t="shared" si="130"/>
        <v>0</v>
      </c>
      <c r="AS155" s="44">
        <v>9</v>
      </c>
      <c r="AT155" s="43" t="str">
        <f t="shared" si="131"/>
        <v>0</v>
      </c>
      <c r="AU155" s="44">
        <v>10.25</v>
      </c>
      <c r="AV155" s="43" t="str">
        <f t="shared" si="132"/>
        <v>5</v>
      </c>
      <c r="AW155" s="44">
        <v>8.25</v>
      </c>
      <c r="AX155" s="43" t="str">
        <f t="shared" si="133"/>
        <v>0</v>
      </c>
      <c r="AY155" s="52" t="str">
        <f t="shared" si="134"/>
        <v>16.00</v>
      </c>
      <c r="AZ155" s="51">
        <f t="shared" si="135"/>
        <v>16</v>
      </c>
      <c r="BA155" s="41" t="str">
        <f t="shared" si="136"/>
        <v>6</v>
      </c>
      <c r="BB155" s="42">
        <v>16</v>
      </c>
      <c r="BC155" s="43" t="str">
        <f t="shared" si="137"/>
        <v>3</v>
      </c>
      <c r="BD155" s="47">
        <v>16</v>
      </c>
      <c r="BE155" s="43" t="str">
        <f t="shared" si="138"/>
        <v>3</v>
      </c>
      <c r="BF155" s="52" t="str">
        <f t="shared" si="139"/>
        <v>10.00</v>
      </c>
      <c r="BG155" s="51">
        <f t="shared" si="140"/>
        <v>10</v>
      </c>
      <c r="BH155" s="41" t="str">
        <f t="shared" si="141"/>
        <v>2</v>
      </c>
      <c r="BI155" s="42">
        <v>10</v>
      </c>
      <c r="BJ155" s="43" t="str">
        <f t="shared" si="142"/>
        <v>2</v>
      </c>
      <c r="BK155" s="52" t="str">
        <f t="shared" si="143"/>
        <v>9.25</v>
      </c>
      <c r="BL155" s="53">
        <f t="shared" si="144"/>
        <v>9.25</v>
      </c>
      <c r="BM155" s="43">
        <f t="shared" si="145"/>
        <v>1</v>
      </c>
      <c r="BN155" s="42">
        <v>5.5</v>
      </c>
      <c r="BO155" s="43" t="str">
        <f t="shared" si="146"/>
        <v>0</v>
      </c>
      <c r="BP155" s="47">
        <v>13</v>
      </c>
      <c r="BQ155" s="43" t="str">
        <f t="shared" si="147"/>
        <v>1</v>
      </c>
      <c r="BR155" s="54" t="str">
        <f t="shared" si="148"/>
        <v>10.09</v>
      </c>
      <c r="BS155" s="55">
        <f t="shared" si="149"/>
        <v>10.09375</v>
      </c>
      <c r="BT155" s="34">
        <f t="shared" si="150"/>
        <v>30</v>
      </c>
      <c r="BU155" s="56" t="str">
        <f t="shared" si="151"/>
        <v>10.49</v>
      </c>
      <c r="BV155" s="57">
        <f t="shared" si="152"/>
        <v>10.4921875</v>
      </c>
      <c r="BW155" s="58" t="str">
        <f t="shared" si="102"/>
        <v>Admis(e)</v>
      </c>
      <c r="BX155" s="73">
        <v>2</v>
      </c>
    </row>
    <row r="156" spans="1:77" ht="15.75">
      <c r="A156" s="84">
        <v>149</v>
      </c>
      <c r="B156" s="85" t="s">
        <v>657</v>
      </c>
      <c r="C156" s="85" t="s">
        <v>658</v>
      </c>
      <c r="D156" s="86" t="s">
        <v>137</v>
      </c>
      <c r="E156" s="38" t="s">
        <v>659</v>
      </c>
      <c r="F156" s="34" t="s">
        <v>457</v>
      </c>
      <c r="G156" s="39" t="str">
        <f t="shared" si="103"/>
        <v>10.80</v>
      </c>
      <c r="H156" s="40">
        <f t="shared" si="104"/>
        <v>10.8</v>
      </c>
      <c r="I156" s="41" t="str">
        <f t="shared" si="105"/>
        <v>20</v>
      </c>
      <c r="J156" s="42">
        <v>10</v>
      </c>
      <c r="K156" s="43" t="str">
        <f t="shared" si="106"/>
        <v>5</v>
      </c>
      <c r="L156" s="44">
        <v>9</v>
      </c>
      <c r="M156" s="43" t="str">
        <f t="shared" si="107"/>
        <v>0</v>
      </c>
      <c r="N156" s="44">
        <v>14</v>
      </c>
      <c r="O156" s="43" t="str">
        <f t="shared" si="108"/>
        <v>5</v>
      </c>
      <c r="P156" s="44">
        <v>11.5</v>
      </c>
      <c r="Q156" s="43" t="str">
        <f t="shared" si="109"/>
        <v>5</v>
      </c>
      <c r="R156" s="45" t="str">
        <f t="shared" si="110"/>
        <v>10.42</v>
      </c>
      <c r="S156" s="40">
        <f t="shared" si="111"/>
        <v>10.416666666666666</v>
      </c>
      <c r="T156" s="43" t="str">
        <f t="shared" si="112"/>
        <v>6</v>
      </c>
      <c r="U156" s="42">
        <v>11.25</v>
      </c>
      <c r="V156" s="43" t="str">
        <f t="shared" si="113"/>
        <v>3</v>
      </c>
      <c r="W156" s="44">
        <v>8.75</v>
      </c>
      <c r="X156" s="43" t="str">
        <f t="shared" si="114"/>
        <v>0</v>
      </c>
      <c r="Y156" s="45" t="str">
        <f t="shared" si="115"/>
        <v>8.50</v>
      </c>
      <c r="Z156" s="40">
        <f t="shared" si="116"/>
        <v>8.5</v>
      </c>
      <c r="AA156" s="41">
        <f t="shared" si="117"/>
        <v>0</v>
      </c>
      <c r="AB156" s="42">
        <v>8.5</v>
      </c>
      <c r="AC156" s="43" t="str">
        <f t="shared" si="118"/>
        <v>0</v>
      </c>
      <c r="AD156" s="46" t="str">
        <f t="shared" si="119"/>
        <v>8.25</v>
      </c>
      <c r="AE156" s="46">
        <f t="shared" si="120"/>
        <v>8.25</v>
      </c>
      <c r="AF156" s="43">
        <f t="shared" si="121"/>
        <v>1</v>
      </c>
      <c r="AG156" s="42">
        <v>10</v>
      </c>
      <c r="AH156" s="43" t="str">
        <f t="shared" si="122"/>
        <v>1</v>
      </c>
      <c r="AI156" s="47">
        <v>6.5</v>
      </c>
      <c r="AJ156" s="43" t="str">
        <f t="shared" si="123"/>
        <v>0</v>
      </c>
      <c r="AK156" s="48" t="str">
        <f t="shared" si="124"/>
        <v>10.27</v>
      </c>
      <c r="AL156" s="49">
        <f t="shared" si="125"/>
        <v>10.265625</v>
      </c>
      <c r="AM156" s="34">
        <f t="shared" si="126"/>
        <v>30</v>
      </c>
      <c r="AN156" s="50" t="str">
        <f t="shared" si="127"/>
        <v>8.45</v>
      </c>
      <c r="AO156" s="51">
        <f t="shared" si="128"/>
        <v>8.4499999999999993</v>
      </c>
      <c r="AP156" s="41">
        <f t="shared" si="129"/>
        <v>0</v>
      </c>
      <c r="AQ156" s="42">
        <v>8.5</v>
      </c>
      <c r="AR156" s="43" t="str">
        <f t="shared" si="130"/>
        <v>0</v>
      </c>
      <c r="AS156" s="44">
        <v>9.5</v>
      </c>
      <c r="AT156" s="43" t="str">
        <f t="shared" si="131"/>
        <v>0</v>
      </c>
      <c r="AU156" s="44">
        <v>7.75</v>
      </c>
      <c r="AV156" s="43" t="str">
        <f t="shared" si="132"/>
        <v>0</v>
      </c>
      <c r="AW156" s="44">
        <v>7.5</v>
      </c>
      <c r="AX156" s="43" t="str">
        <f t="shared" si="133"/>
        <v>0</v>
      </c>
      <c r="AY156" s="52" t="str">
        <f t="shared" si="134"/>
        <v>15.67</v>
      </c>
      <c r="AZ156" s="51">
        <f t="shared" si="135"/>
        <v>15.666666666666666</v>
      </c>
      <c r="BA156" s="41" t="str">
        <f t="shared" si="136"/>
        <v>6</v>
      </c>
      <c r="BB156" s="42">
        <v>17</v>
      </c>
      <c r="BC156" s="43" t="str">
        <f t="shared" si="137"/>
        <v>3</v>
      </c>
      <c r="BD156" s="47">
        <v>13</v>
      </c>
      <c r="BE156" s="43" t="str">
        <f t="shared" si="138"/>
        <v>3</v>
      </c>
      <c r="BF156" s="52" t="str">
        <f t="shared" si="139"/>
        <v>10.00</v>
      </c>
      <c r="BG156" s="51">
        <f t="shared" si="140"/>
        <v>10</v>
      </c>
      <c r="BH156" s="41" t="str">
        <f t="shared" si="141"/>
        <v>2</v>
      </c>
      <c r="BI156" s="42">
        <v>10</v>
      </c>
      <c r="BJ156" s="43" t="str">
        <f t="shared" si="142"/>
        <v>2</v>
      </c>
      <c r="BK156" s="52" t="str">
        <f t="shared" si="143"/>
        <v>7.00</v>
      </c>
      <c r="BL156" s="53">
        <f t="shared" si="144"/>
        <v>7</v>
      </c>
      <c r="BM156" s="43">
        <f t="shared" si="145"/>
        <v>1</v>
      </c>
      <c r="BN156" s="42">
        <v>2</v>
      </c>
      <c r="BO156" s="43" t="str">
        <f t="shared" si="146"/>
        <v>0</v>
      </c>
      <c r="BP156" s="47">
        <v>12</v>
      </c>
      <c r="BQ156" s="43" t="str">
        <f t="shared" si="147"/>
        <v>1</v>
      </c>
      <c r="BR156" s="54" t="str">
        <f t="shared" si="148"/>
        <v>9.72</v>
      </c>
      <c r="BS156" s="55">
        <f t="shared" si="149"/>
        <v>9.71875</v>
      </c>
      <c r="BT156" s="34">
        <f t="shared" si="150"/>
        <v>9</v>
      </c>
      <c r="BU156" s="56">
        <v>10</v>
      </c>
      <c r="BV156" s="57">
        <v>10</v>
      </c>
      <c r="BW156" s="58" t="str">
        <f t="shared" si="102"/>
        <v>Admis(e)</v>
      </c>
      <c r="BX156" s="66">
        <v>2</v>
      </c>
    </row>
    <row r="157" spans="1:77" ht="15.75">
      <c r="A157" s="34">
        <v>150</v>
      </c>
      <c r="B157" s="67" t="s">
        <v>660</v>
      </c>
      <c r="C157" s="67" t="s">
        <v>661</v>
      </c>
      <c r="D157" s="68" t="s">
        <v>487</v>
      </c>
      <c r="E157" s="38" t="s">
        <v>662</v>
      </c>
      <c r="F157" s="34" t="s">
        <v>663</v>
      </c>
      <c r="G157" s="39" t="str">
        <f t="shared" si="103"/>
        <v>11.03</v>
      </c>
      <c r="H157" s="40">
        <f t="shared" si="104"/>
        <v>11.025</v>
      </c>
      <c r="I157" s="41" t="str">
        <f t="shared" si="105"/>
        <v>20</v>
      </c>
      <c r="J157" s="42">
        <v>8.25</v>
      </c>
      <c r="K157" s="43" t="str">
        <f t="shared" si="106"/>
        <v>0</v>
      </c>
      <c r="L157" s="44">
        <v>9.5</v>
      </c>
      <c r="M157" s="43" t="str">
        <f t="shared" si="107"/>
        <v>0</v>
      </c>
      <c r="N157" s="44">
        <v>14</v>
      </c>
      <c r="O157" s="43" t="str">
        <f t="shared" si="108"/>
        <v>5</v>
      </c>
      <c r="P157" s="44">
        <v>14.5</v>
      </c>
      <c r="Q157" s="43" t="str">
        <f t="shared" si="109"/>
        <v>5</v>
      </c>
      <c r="R157" s="45" t="str">
        <f t="shared" si="110"/>
        <v>9.83</v>
      </c>
      <c r="S157" s="40">
        <f t="shared" si="111"/>
        <v>9.8333333333333339</v>
      </c>
      <c r="T157" s="43">
        <f t="shared" si="112"/>
        <v>3</v>
      </c>
      <c r="U157" s="42">
        <v>10.625</v>
      </c>
      <c r="V157" s="43" t="str">
        <f t="shared" si="113"/>
        <v>3</v>
      </c>
      <c r="W157" s="44">
        <v>8.25</v>
      </c>
      <c r="X157" s="43" t="str">
        <f t="shared" si="114"/>
        <v>0</v>
      </c>
      <c r="Y157" s="45" t="str">
        <f t="shared" si="115"/>
        <v>10.50</v>
      </c>
      <c r="Z157" s="40">
        <f t="shared" si="116"/>
        <v>10.5</v>
      </c>
      <c r="AA157" s="41" t="str">
        <f t="shared" si="117"/>
        <v>2</v>
      </c>
      <c r="AB157" s="42">
        <v>10.5</v>
      </c>
      <c r="AC157" s="43" t="str">
        <f t="shared" si="118"/>
        <v>2</v>
      </c>
      <c r="AD157" s="46" t="str">
        <f t="shared" si="119"/>
        <v>9.50</v>
      </c>
      <c r="AE157" s="46">
        <f t="shared" si="120"/>
        <v>9.5</v>
      </c>
      <c r="AF157" s="43">
        <f t="shared" si="121"/>
        <v>1</v>
      </c>
      <c r="AG157" s="42">
        <v>8.5</v>
      </c>
      <c r="AH157" s="43" t="str">
        <f t="shared" si="122"/>
        <v>0</v>
      </c>
      <c r="AI157" s="47">
        <v>10.5</v>
      </c>
      <c r="AJ157" s="43" t="str">
        <f t="shared" si="123"/>
        <v>1</v>
      </c>
      <c r="AK157" s="48" t="str">
        <f t="shared" si="124"/>
        <v>10.58</v>
      </c>
      <c r="AL157" s="49">
        <f t="shared" si="125"/>
        <v>10.578125</v>
      </c>
      <c r="AM157" s="34">
        <f t="shared" si="126"/>
        <v>30</v>
      </c>
      <c r="AN157" s="50" t="str">
        <f t="shared" si="127"/>
        <v>11.90</v>
      </c>
      <c r="AO157" s="51">
        <f t="shared" si="128"/>
        <v>11.9</v>
      </c>
      <c r="AP157" s="41" t="str">
        <f t="shared" si="129"/>
        <v>20</v>
      </c>
      <c r="AQ157" s="42">
        <v>10.5</v>
      </c>
      <c r="AR157" s="43" t="str">
        <f t="shared" si="130"/>
        <v>5</v>
      </c>
      <c r="AS157" s="44">
        <v>11.5</v>
      </c>
      <c r="AT157" s="43" t="str">
        <f t="shared" si="131"/>
        <v>5</v>
      </c>
      <c r="AU157" s="44">
        <v>13</v>
      </c>
      <c r="AV157" s="43" t="str">
        <f t="shared" si="132"/>
        <v>5</v>
      </c>
      <c r="AW157" s="44">
        <v>13.5</v>
      </c>
      <c r="AX157" s="43" t="str">
        <f t="shared" si="133"/>
        <v>5</v>
      </c>
      <c r="AY157" s="52" t="str">
        <f t="shared" si="134"/>
        <v>15.67</v>
      </c>
      <c r="AZ157" s="51">
        <f t="shared" si="135"/>
        <v>15.666666666666666</v>
      </c>
      <c r="BA157" s="41" t="str">
        <f t="shared" si="136"/>
        <v>6</v>
      </c>
      <c r="BB157" s="42">
        <v>17</v>
      </c>
      <c r="BC157" s="43" t="str">
        <f t="shared" si="137"/>
        <v>3</v>
      </c>
      <c r="BD157" s="47">
        <v>13</v>
      </c>
      <c r="BE157" s="43" t="str">
        <f t="shared" si="138"/>
        <v>3</v>
      </c>
      <c r="BF157" s="52" t="str">
        <f t="shared" si="139"/>
        <v>10.00</v>
      </c>
      <c r="BG157" s="51">
        <f t="shared" si="140"/>
        <v>10</v>
      </c>
      <c r="BH157" s="41" t="str">
        <f t="shared" si="141"/>
        <v>2</v>
      </c>
      <c r="BI157" s="42">
        <v>10</v>
      </c>
      <c r="BJ157" s="43" t="str">
        <f t="shared" si="142"/>
        <v>2</v>
      </c>
      <c r="BK157" s="52" t="str">
        <f t="shared" si="143"/>
        <v>9.00</v>
      </c>
      <c r="BL157" s="53">
        <f t="shared" si="144"/>
        <v>9</v>
      </c>
      <c r="BM157" s="43">
        <f t="shared" si="145"/>
        <v>1</v>
      </c>
      <c r="BN157" s="42">
        <v>8</v>
      </c>
      <c r="BO157" s="43" t="str">
        <f t="shared" si="146"/>
        <v>0</v>
      </c>
      <c r="BP157" s="47">
        <v>10</v>
      </c>
      <c r="BQ157" s="43" t="str">
        <f t="shared" si="147"/>
        <v>1</v>
      </c>
      <c r="BR157" s="54" t="str">
        <f t="shared" si="148"/>
        <v>12.13</v>
      </c>
      <c r="BS157" s="55">
        <f t="shared" si="149"/>
        <v>12.125</v>
      </c>
      <c r="BT157" s="34">
        <f t="shared" si="150"/>
        <v>30</v>
      </c>
      <c r="BU157" s="56" t="str">
        <f t="shared" si="151"/>
        <v>11.35</v>
      </c>
      <c r="BV157" s="57">
        <f t="shared" si="152"/>
        <v>11.3515625</v>
      </c>
      <c r="BW157" s="58" t="str">
        <f t="shared" si="102"/>
        <v>Admis(e)</v>
      </c>
      <c r="BX157" s="66">
        <v>1</v>
      </c>
    </row>
    <row r="158" spans="1:77" ht="15.75">
      <c r="A158" s="34">
        <v>151</v>
      </c>
      <c r="B158" s="36" t="s">
        <v>664</v>
      </c>
      <c r="C158" s="36" t="s">
        <v>665</v>
      </c>
      <c r="D158" s="37" t="s">
        <v>666</v>
      </c>
      <c r="E158" s="38" t="s">
        <v>667</v>
      </c>
      <c r="F158" s="34" t="s">
        <v>79</v>
      </c>
      <c r="G158" s="39" t="str">
        <f t="shared" si="103"/>
        <v>11.18</v>
      </c>
      <c r="H158" s="40">
        <f t="shared" si="104"/>
        <v>11.175000000000001</v>
      </c>
      <c r="I158" s="41" t="str">
        <f t="shared" si="105"/>
        <v>20</v>
      </c>
      <c r="J158" s="42">
        <v>10.25</v>
      </c>
      <c r="K158" s="43" t="str">
        <f t="shared" si="106"/>
        <v>5</v>
      </c>
      <c r="L158" s="44">
        <v>8</v>
      </c>
      <c r="M158" s="43" t="str">
        <f t="shared" si="107"/>
        <v>0</v>
      </c>
      <c r="N158" s="44">
        <v>15</v>
      </c>
      <c r="O158" s="43" t="str">
        <f t="shared" si="108"/>
        <v>5</v>
      </c>
      <c r="P158" s="44">
        <v>13.5</v>
      </c>
      <c r="Q158" s="43" t="str">
        <f t="shared" si="109"/>
        <v>5</v>
      </c>
      <c r="R158" s="45" t="str">
        <f t="shared" si="110"/>
        <v>14.08</v>
      </c>
      <c r="S158" s="40">
        <f t="shared" si="111"/>
        <v>14.083333333333334</v>
      </c>
      <c r="T158" s="43" t="str">
        <f t="shared" si="112"/>
        <v>6</v>
      </c>
      <c r="U158" s="42">
        <v>15.125</v>
      </c>
      <c r="V158" s="43" t="str">
        <f t="shared" si="113"/>
        <v>3</v>
      </c>
      <c r="W158" s="44">
        <v>12</v>
      </c>
      <c r="X158" s="43" t="str">
        <f t="shared" si="114"/>
        <v>3</v>
      </c>
      <c r="Y158" s="45" t="str">
        <f t="shared" si="115"/>
        <v>11.00</v>
      </c>
      <c r="Z158" s="40">
        <f t="shared" si="116"/>
        <v>11</v>
      </c>
      <c r="AA158" s="41" t="str">
        <f t="shared" si="117"/>
        <v>2</v>
      </c>
      <c r="AB158" s="42">
        <v>11</v>
      </c>
      <c r="AC158" s="43" t="str">
        <f t="shared" si="118"/>
        <v>2</v>
      </c>
      <c r="AD158" s="46" t="str">
        <f t="shared" si="119"/>
        <v>8.00</v>
      </c>
      <c r="AE158" s="46">
        <f t="shared" si="120"/>
        <v>8</v>
      </c>
      <c r="AF158" s="43">
        <f t="shared" si="121"/>
        <v>1</v>
      </c>
      <c r="AG158" s="42">
        <v>6</v>
      </c>
      <c r="AH158" s="43" t="str">
        <f t="shared" si="122"/>
        <v>0</v>
      </c>
      <c r="AI158" s="47">
        <v>10</v>
      </c>
      <c r="AJ158" s="43" t="str">
        <f t="shared" si="123"/>
        <v>1</v>
      </c>
      <c r="AK158" s="48" t="str">
        <f t="shared" si="124"/>
        <v>11.31</v>
      </c>
      <c r="AL158" s="49">
        <f t="shared" si="125"/>
        <v>11.3125</v>
      </c>
      <c r="AM158" s="34">
        <f t="shared" si="126"/>
        <v>30</v>
      </c>
      <c r="AN158" s="50" t="str">
        <f t="shared" si="127"/>
        <v>12.23</v>
      </c>
      <c r="AO158" s="51">
        <f t="shared" si="128"/>
        <v>12.225</v>
      </c>
      <c r="AP158" s="41" t="str">
        <f t="shared" si="129"/>
        <v>20</v>
      </c>
      <c r="AQ158" s="42">
        <v>11.75</v>
      </c>
      <c r="AR158" s="43" t="str">
        <f t="shared" si="130"/>
        <v>5</v>
      </c>
      <c r="AS158" s="44">
        <v>11.5</v>
      </c>
      <c r="AT158" s="43" t="str">
        <f t="shared" si="131"/>
        <v>5</v>
      </c>
      <c r="AU158" s="44">
        <v>11.75</v>
      </c>
      <c r="AV158" s="43" t="str">
        <f t="shared" si="132"/>
        <v>5</v>
      </c>
      <c r="AW158" s="44">
        <v>14.5</v>
      </c>
      <c r="AX158" s="43" t="str">
        <f t="shared" si="133"/>
        <v>5</v>
      </c>
      <c r="AY158" s="52" t="str">
        <f t="shared" si="134"/>
        <v>15.67</v>
      </c>
      <c r="AZ158" s="51">
        <f t="shared" si="135"/>
        <v>15.666666666666666</v>
      </c>
      <c r="BA158" s="41" t="str">
        <f t="shared" si="136"/>
        <v>6</v>
      </c>
      <c r="BB158" s="42">
        <v>16</v>
      </c>
      <c r="BC158" s="43" t="str">
        <f t="shared" si="137"/>
        <v>3</v>
      </c>
      <c r="BD158" s="47">
        <v>15</v>
      </c>
      <c r="BE158" s="43" t="str">
        <f t="shared" si="138"/>
        <v>3</v>
      </c>
      <c r="BF158" s="52" t="str">
        <f t="shared" si="139"/>
        <v>10.00</v>
      </c>
      <c r="BG158" s="51">
        <f t="shared" si="140"/>
        <v>10</v>
      </c>
      <c r="BH158" s="41" t="str">
        <f t="shared" si="141"/>
        <v>2</v>
      </c>
      <c r="BI158" s="42">
        <v>10</v>
      </c>
      <c r="BJ158" s="43" t="str">
        <f t="shared" si="142"/>
        <v>2</v>
      </c>
      <c r="BK158" s="52" t="str">
        <f t="shared" si="143"/>
        <v>7.50</v>
      </c>
      <c r="BL158" s="53">
        <f t="shared" si="144"/>
        <v>7.5</v>
      </c>
      <c r="BM158" s="43">
        <f t="shared" si="145"/>
        <v>0</v>
      </c>
      <c r="BN158" s="42">
        <v>6.5</v>
      </c>
      <c r="BO158" s="43" t="str">
        <f t="shared" si="146"/>
        <v>0</v>
      </c>
      <c r="BP158" s="47">
        <v>8.5</v>
      </c>
      <c r="BQ158" s="43" t="str">
        <f t="shared" si="147"/>
        <v>0</v>
      </c>
      <c r="BR158" s="54" t="str">
        <f t="shared" si="148"/>
        <v>12.14</v>
      </c>
      <c r="BS158" s="55">
        <f t="shared" si="149"/>
        <v>12.140625</v>
      </c>
      <c r="BT158" s="34">
        <f t="shared" si="150"/>
        <v>30</v>
      </c>
      <c r="BU158" s="56" t="str">
        <f t="shared" si="151"/>
        <v>11.73</v>
      </c>
      <c r="BV158" s="57">
        <f t="shared" si="152"/>
        <v>11.7265625</v>
      </c>
      <c r="BW158" s="58" t="str">
        <f t="shared" si="102"/>
        <v>Admis(e)</v>
      </c>
      <c r="BX158" s="66">
        <v>1</v>
      </c>
    </row>
    <row r="159" spans="1:77" ht="15.75">
      <c r="A159" s="34">
        <v>152</v>
      </c>
      <c r="B159" s="36" t="s">
        <v>668</v>
      </c>
      <c r="C159" s="36" t="s">
        <v>669</v>
      </c>
      <c r="D159" s="37" t="s">
        <v>369</v>
      </c>
      <c r="E159" s="38" t="s">
        <v>670</v>
      </c>
      <c r="F159" s="34" t="s">
        <v>79</v>
      </c>
      <c r="G159" s="39" t="str">
        <f t="shared" si="103"/>
        <v>9.78</v>
      </c>
      <c r="H159" s="40">
        <f t="shared" si="104"/>
        <v>9.7750000000000004</v>
      </c>
      <c r="I159" s="41">
        <f t="shared" si="105"/>
        <v>10</v>
      </c>
      <c r="J159" s="42">
        <v>8.25</v>
      </c>
      <c r="K159" s="43" t="str">
        <f t="shared" si="106"/>
        <v>0</v>
      </c>
      <c r="L159" s="44">
        <v>7.5</v>
      </c>
      <c r="M159" s="43" t="str">
        <f t="shared" si="107"/>
        <v>0</v>
      </c>
      <c r="N159" s="44">
        <v>13.25</v>
      </c>
      <c r="O159" s="43" t="str">
        <f t="shared" si="108"/>
        <v>5</v>
      </c>
      <c r="P159" s="44">
        <v>12</v>
      </c>
      <c r="Q159" s="43" t="str">
        <f t="shared" si="109"/>
        <v>5</v>
      </c>
      <c r="R159" s="45" t="str">
        <f t="shared" si="110"/>
        <v>9.58</v>
      </c>
      <c r="S159" s="40">
        <f t="shared" si="111"/>
        <v>9.5833333333333339</v>
      </c>
      <c r="T159" s="43">
        <f t="shared" si="112"/>
        <v>3</v>
      </c>
      <c r="U159" s="42">
        <v>10</v>
      </c>
      <c r="V159" s="43" t="str">
        <f t="shared" si="113"/>
        <v>3</v>
      </c>
      <c r="W159" s="44">
        <v>8.75</v>
      </c>
      <c r="X159" s="43" t="str">
        <f t="shared" si="114"/>
        <v>0</v>
      </c>
      <c r="Y159" s="45" t="str">
        <f t="shared" si="115"/>
        <v>6.50</v>
      </c>
      <c r="Z159" s="40">
        <f t="shared" si="116"/>
        <v>6.5</v>
      </c>
      <c r="AA159" s="41">
        <f t="shared" si="117"/>
        <v>0</v>
      </c>
      <c r="AB159" s="42">
        <v>6.5</v>
      </c>
      <c r="AC159" s="43" t="str">
        <f t="shared" si="118"/>
        <v>0</v>
      </c>
      <c r="AD159" s="46" t="str">
        <f t="shared" si="119"/>
        <v>8.00</v>
      </c>
      <c r="AE159" s="46">
        <f t="shared" si="120"/>
        <v>8</v>
      </c>
      <c r="AF159" s="43">
        <f t="shared" si="121"/>
        <v>1</v>
      </c>
      <c r="AG159" s="42">
        <v>6</v>
      </c>
      <c r="AH159" s="43" t="str">
        <f t="shared" si="122"/>
        <v>0</v>
      </c>
      <c r="AI159" s="47">
        <v>10</v>
      </c>
      <c r="AJ159" s="43" t="str">
        <f t="shared" si="123"/>
        <v>1</v>
      </c>
      <c r="AK159" s="48" t="str">
        <f t="shared" si="124"/>
        <v>9.31</v>
      </c>
      <c r="AL159" s="49">
        <f t="shared" si="125"/>
        <v>9.3125</v>
      </c>
      <c r="AM159" s="34">
        <f t="shared" si="126"/>
        <v>14</v>
      </c>
      <c r="AN159" s="50" t="str">
        <f t="shared" si="127"/>
        <v>8.05</v>
      </c>
      <c r="AO159" s="51">
        <f t="shared" si="128"/>
        <v>8.0500000000000007</v>
      </c>
      <c r="AP159" s="41">
        <f t="shared" si="129"/>
        <v>5</v>
      </c>
      <c r="AQ159" s="42">
        <v>2</v>
      </c>
      <c r="AR159" s="43" t="str">
        <f t="shared" si="130"/>
        <v>0</v>
      </c>
      <c r="AS159" s="44">
        <v>13</v>
      </c>
      <c r="AT159" s="43" t="str">
        <f t="shared" si="131"/>
        <v>5</v>
      </c>
      <c r="AU159" s="44">
        <v>9.75</v>
      </c>
      <c r="AV159" s="43" t="str">
        <f t="shared" si="132"/>
        <v>0</v>
      </c>
      <c r="AW159" s="44">
        <v>8</v>
      </c>
      <c r="AX159" s="43" t="str">
        <f t="shared" si="133"/>
        <v>0</v>
      </c>
      <c r="AY159" s="52" t="str">
        <f t="shared" si="134"/>
        <v>14.00</v>
      </c>
      <c r="AZ159" s="51">
        <f t="shared" si="135"/>
        <v>14</v>
      </c>
      <c r="BA159" s="41" t="str">
        <f t="shared" si="136"/>
        <v>6</v>
      </c>
      <c r="BB159" s="42">
        <v>15</v>
      </c>
      <c r="BC159" s="43" t="str">
        <f t="shared" si="137"/>
        <v>3</v>
      </c>
      <c r="BD159" s="47">
        <v>12</v>
      </c>
      <c r="BE159" s="43" t="str">
        <f t="shared" si="138"/>
        <v>3</v>
      </c>
      <c r="BF159" s="52" t="str">
        <f t="shared" si="139"/>
        <v>10.00</v>
      </c>
      <c r="BG159" s="51">
        <f t="shared" si="140"/>
        <v>10</v>
      </c>
      <c r="BH159" s="41" t="str">
        <f t="shared" si="141"/>
        <v>2</v>
      </c>
      <c r="BI159" s="42">
        <v>10</v>
      </c>
      <c r="BJ159" s="43" t="str">
        <f t="shared" si="142"/>
        <v>2</v>
      </c>
      <c r="BK159" s="52" t="str">
        <f t="shared" si="143"/>
        <v>8.00</v>
      </c>
      <c r="BL159" s="53">
        <f t="shared" si="144"/>
        <v>8</v>
      </c>
      <c r="BM159" s="43">
        <f t="shared" si="145"/>
        <v>1</v>
      </c>
      <c r="BN159" s="42">
        <v>4.5</v>
      </c>
      <c r="BO159" s="43" t="str">
        <f t="shared" si="146"/>
        <v>0</v>
      </c>
      <c r="BP159" s="47">
        <v>11.5</v>
      </c>
      <c r="BQ159" s="43" t="str">
        <f t="shared" si="147"/>
        <v>1</v>
      </c>
      <c r="BR159" s="54" t="str">
        <f t="shared" si="148"/>
        <v>9.28</v>
      </c>
      <c r="BS159" s="55">
        <f t="shared" si="149"/>
        <v>9.28125</v>
      </c>
      <c r="BT159" s="34">
        <f t="shared" si="150"/>
        <v>14</v>
      </c>
      <c r="BU159" s="56" t="str">
        <f t="shared" si="151"/>
        <v>9.30</v>
      </c>
      <c r="BV159" s="57">
        <f t="shared" si="152"/>
        <v>9.296875</v>
      </c>
      <c r="BW159" s="58" t="s">
        <v>95</v>
      </c>
      <c r="BX159" s="69"/>
    </row>
    <row r="160" spans="1:77" ht="15.75">
      <c r="A160" s="34">
        <v>153</v>
      </c>
      <c r="B160" s="36" t="s">
        <v>671</v>
      </c>
      <c r="C160" s="36" t="s">
        <v>672</v>
      </c>
      <c r="D160" s="37" t="s">
        <v>673</v>
      </c>
      <c r="E160" s="38" t="s">
        <v>674</v>
      </c>
      <c r="F160" s="34" t="s">
        <v>108</v>
      </c>
      <c r="G160" s="39" t="str">
        <f t="shared" si="103"/>
        <v>11.63</v>
      </c>
      <c r="H160" s="40">
        <f t="shared" si="104"/>
        <v>11.625</v>
      </c>
      <c r="I160" s="41" t="str">
        <f t="shared" si="105"/>
        <v>20</v>
      </c>
      <c r="J160" s="42">
        <v>10.75</v>
      </c>
      <c r="K160" s="43" t="str">
        <f t="shared" si="106"/>
        <v>5</v>
      </c>
      <c r="L160" s="44">
        <v>8.5</v>
      </c>
      <c r="M160" s="43" t="str">
        <f t="shared" si="107"/>
        <v>0</v>
      </c>
      <c r="N160" s="44">
        <v>15.5</v>
      </c>
      <c r="O160" s="43" t="str">
        <f t="shared" si="108"/>
        <v>5</v>
      </c>
      <c r="P160" s="44">
        <v>13.75</v>
      </c>
      <c r="Q160" s="43" t="str">
        <f t="shared" si="109"/>
        <v>5</v>
      </c>
      <c r="R160" s="45" t="str">
        <f t="shared" si="110"/>
        <v>10.50</v>
      </c>
      <c r="S160" s="40">
        <f t="shared" si="111"/>
        <v>10.5</v>
      </c>
      <c r="T160" s="43" t="str">
        <f t="shared" si="112"/>
        <v>6</v>
      </c>
      <c r="U160" s="42">
        <v>12</v>
      </c>
      <c r="V160" s="43" t="str">
        <f t="shared" si="113"/>
        <v>3</v>
      </c>
      <c r="W160" s="44">
        <v>7.5</v>
      </c>
      <c r="X160" s="43" t="str">
        <f t="shared" si="114"/>
        <v>0</v>
      </c>
      <c r="Y160" s="45" t="str">
        <f t="shared" si="115"/>
        <v>3.00</v>
      </c>
      <c r="Z160" s="40">
        <f t="shared" si="116"/>
        <v>3</v>
      </c>
      <c r="AA160" s="41">
        <f t="shared" si="117"/>
        <v>0</v>
      </c>
      <c r="AB160" s="42">
        <v>3</v>
      </c>
      <c r="AC160" s="43" t="str">
        <f t="shared" si="118"/>
        <v>0</v>
      </c>
      <c r="AD160" s="46" t="str">
        <f t="shared" si="119"/>
        <v>9.50</v>
      </c>
      <c r="AE160" s="46">
        <f t="shared" si="120"/>
        <v>9.5</v>
      </c>
      <c r="AF160" s="43">
        <f t="shared" si="121"/>
        <v>1</v>
      </c>
      <c r="AG160" s="42">
        <v>9</v>
      </c>
      <c r="AH160" s="43" t="str">
        <f t="shared" si="122"/>
        <v>0</v>
      </c>
      <c r="AI160" s="47">
        <v>10</v>
      </c>
      <c r="AJ160" s="43" t="str">
        <f t="shared" si="123"/>
        <v>1</v>
      </c>
      <c r="AK160" s="48" t="str">
        <f t="shared" si="124"/>
        <v>10.61</v>
      </c>
      <c r="AL160" s="49">
        <f t="shared" si="125"/>
        <v>10.609375</v>
      </c>
      <c r="AM160" s="34">
        <f t="shared" si="126"/>
        <v>30</v>
      </c>
      <c r="AN160" s="50" t="str">
        <f t="shared" si="127"/>
        <v>8.53</v>
      </c>
      <c r="AO160" s="51">
        <f t="shared" si="128"/>
        <v>8.5250000000000004</v>
      </c>
      <c r="AP160" s="41">
        <f t="shared" si="129"/>
        <v>0</v>
      </c>
      <c r="AQ160" s="42">
        <v>9.75</v>
      </c>
      <c r="AR160" s="43" t="str">
        <f t="shared" si="130"/>
        <v>0</v>
      </c>
      <c r="AS160" s="44">
        <v>9.5</v>
      </c>
      <c r="AT160" s="43" t="str">
        <f t="shared" si="131"/>
        <v>0</v>
      </c>
      <c r="AU160" s="44">
        <v>6.75</v>
      </c>
      <c r="AV160" s="43" t="str">
        <f t="shared" si="132"/>
        <v>0</v>
      </c>
      <c r="AW160" s="44">
        <v>7</v>
      </c>
      <c r="AX160" s="43" t="str">
        <f t="shared" si="133"/>
        <v>0</v>
      </c>
      <c r="AY160" s="52" t="str">
        <f t="shared" si="134"/>
        <v>15.75</v>
      </c>
      <c r="AZ160" s="51">
        <f t="shared" si="135"/>
        <v>15.75</v>
      </c>
      <c r="BA160" s="41" t="str">
        <f t="shared" si="136"/>
        <v>6</v>
      </c>
      <c r="BB160" s="42">
        <v>16</v>
      </c>
      <c r="BC160" s="43" t="str">
        <f t="shared" si="137"/>
        <v>3</v>
      </c>
      <c r="BD160" s="47">
        <v>15.25</v>
      </c>
      <c r="BE160" s="43" t="str">
        <f t="shared" si="138"/>
        <v>3</v>
      </c>
      <c r="BF160" s="52" t="str">
        <f t="shared" si="139"/>
        <v>10.00</v>
      </c>
      <c r="BG160" s="51">
        <f t="shared" si="140"/>
        <v>10</v>
      </c>
      <c r="BH160" s="41" t="str">
        <f t="shared" si="141"/>
        <v>2</v>
      </c>
      <c r="BI160" s="42">
        <v>10</v>
      </c>
      <c r="BJ160" s="43" t="str">
        <f t="shared" si="142"/>
        <v>2</v>
      </c>
      <c r="BK160" s="52" t="str">
        <f t="shared" si="143"/>
        <v>8.00</v>
      </c>
      <c r="BL160" s="53">
        <f t="shared" si="144"/>
        <v>8</v>
      </c>
      <c r="BM160" s="43">
        <f t="shared" si="145"/>
        <v>1</v>
      </c>
      <c r="BN160" s="42">
        <v>5</v>
      </c>
      <c r="BO160" s="43" t="str">
        <f t="shared" si="146"/>
        <v>0</v>
      </c>
      <c r="BP160" s="47">
        <v>11</v>
      </c>
      <c r="BQ160" s="43" t="str">
        <f t="shared" si="147"/>
        <v>1</v>
      </c>
      <c r="BR160" s="54" t="str">
        <f t="shared" si="148"/>
        <v>9.91</v>
      </c>
      <c r="BS160" s="55">
        <f t="shared" si="149"/>
        <v>9.90625</v>
      </c>
      <c r="BT160" s="34">
        <f t="shared" si="150"/>
        <v>9</v>
      </c>
      <c r="BU160" s="56" t="str">
        <f t="shared" si="151"/>
        <v>10.26</v>
      </c>
      <c r="BV160" s="57">
        <f t="shared" si="152"/>
        <v>10.2578125</v>
      </c>
      <c r="BW160" s="58" t="str">
        <f t="shared" si="102"/>
        <v>Admis(e)</v>
      </c>
      <c r="BX160" s="66">
        <v>1</v>
      </c>
    </row>
    <row r="161" spans="1:76" ht="15.75">
      <c r="A161" s="34">
        <v>154</v>
      </c>
      <c r="B161" s="67" t="s">
        <v>675</v>
      </c>
      <c r="C161" s="67" t="s">
        <v>676</v>
      </c>
      <c r="D161" s="68" t="s">
        <v>162</v>
      </c>
      <c r="E161" s="38" t="s">
        <v>677</v>
      </c>
      <c r="F161" s="34" t="s">
        <v>79</v>
      </c>
      <c r="G161" s="39" t="str">
        <f t="shared" si="103"/>
        <v>9.85</v>
      </c>
      <c r="H161" s="40">
        <f t="shared" si="104"/>
        <v>9.85</v>
      </c>
      <c r="I161" s="41">
        <f t="shared" si="105"/>
        <v>10</v>
      </c>
      <c r="J161" s="42">
        <v>7.25</v>
      </c>
      <c r="K161" s="43" t="str">
        <f t="shared" si="106"/>
        <v>0</v>
      </c>
      <c r="L161" s="44">
        <v>8.75</v>
      </c>
      <c r="M161" s="43" t="str">
        <f t="shared" si="107"/>
        <v>0</v>
      </c>
      <c r="N161" s="44">
        <v>12.75</v>
      </c>
      <c r="O161" s="43" t="str">
        <f t="shared" si="108"/>
        <v>5</v>
      </c>
      <c r="P161" s="44">
        <v>12.5</v>
      </c>
      <c r="Q161" s="43" t="str">
        <f t="shared" si="109"/>
        <v>5</v>
      </c>
      <c r="R161" s="45" t="str">
        <f t="shared" si="110"/>
        <v>8.50</v>
      </c>
      <c r="S161" s="40">
        <f t="shared" si="111"/>
        <v>8.5</v>
      </c>
      <c r="T161" s="43">
        <f t="shared" si="112"/>
        <v>3</v>
      </c>
      <c r="U161" s="42">
        <v>7.5</v>
      </c>
      <c r="V161" s="43" t="str">
        <f t="shared" si="113"/>
        <v>0</v>
      </c>
      <c r="W161" s="44">
        <v>10.5</v>
      </c>
      <c r="X161" s="43" t="str">
        <f t="shared" si="114"/>
        <v>3</v>
      </c>
      <c r="Y161" s="45" t="str">
        <f t="shared" si="115"/>
        <v>11.50</v>
      </c>
      <c r="Z161" s="40">
        <f t="shared" si="116"/>
        <v>11.5</v>
      </c>
      <c r="AA161" s="41" t="str">
        <f t="shared" si="117"/>
        <v>2</v>
      </c>
      <c r="AB161" s="42">
        <v>11.5</v>
      </c>
      <c r="AC161" s="43" t="str">
        <f t="shared" si="118"/>
        <v>2</v>
      </c>
      <c r="AD161" s="46" t="str">
        <f t="shared" si="119"/>
        <v>11.25</v>
      </c>
      <c r="AE161" s="46">
        <f t="shared" si="120"/>
        <v>11.25</v>
      </c>
      <c r="AF161" s="43" t="str">
        <f t="shared" si="121"/>
        <v>2</v>
      </c>
      <c r="AG161" s="42">
        <v>10</v>
      </c>
      <c r="AH161" s="43" t="str">
        <f t="shared" si="122"/>
        <v>1</v>
      </c>
      <c r="AI161" s="47">
        <v>12.5</v>
      </c>
      <c r="AJ161" s="43" t="str">
        <f t="shared" si="123"/>
        <v>1</v>
      </c>
      <c r="AK161" s="48" t="str">
        <f t="shared" si="124"/>
        <v>9.88</v>
      </c>
      <c r="AL161" s="49">
        <f t="shared" si="125"/>
        <v>9.875</v>
      </c>
      <c r="AM161" s="34">
        <f t="shared" si="126"/>
        <v>17</v>
      </c>
      <c r="AN161" s="50" t="str">
        <f t="shared" si="127"/>
        <v>9.73</v>
      </c>
      <c r="AO161" s="51">
        <f t="shared" si="128"/>
        <v>9.7249999999999996</v>
      </c>
      <c r="AP161" s="41">
        <f t="shared" si="129"/>
        <v>10</v>
      </c>
      <c r="AQ161" s="42">
        <v>9.75</v>
      </c>
      <c r="AR161" s="43" t="str">
        <f t="shared" si="130"/>
        <v>0</v>
      </c>
      <c r="AS161" s="44">
        <v>12</v>
      </c>
      <c r="AT161" s="43" t="str">
        <f t="shared" si="131"/>
        <v>5</v>
      </c>
      <c r="AU161" s="44">
        <v>10</v>
      </c>
      <c r="AV161" s="43" t="str">
        <f t="shared" si="132"/>
        <v>5</v>
      </c>
      <c r="AW161" s="44">
        <v>6</v>
      </c>
      <c r="AX161" s="43" t="str">
        <f t="shared" si="133"/>
        <v>0</v>
      </c>
      <c r="AY161" s="52" t="str">
        <f t="shared" si="134"/>
        <v>14.00</v>
      </c>
      <c r="AZ161" s="51">
        <f t="shared" si="135"/>
        <v>14</v>
      </c>
      <c r="BA161" s="41" t="str">
        <f t="shared" si="136"/>
        <v>6</v>
      </c>
      <c r="BB161" s="42">
        <v>15</v>
      </c>
      <c r="BC161" s="43" t="str">
        <f t="shared" si="137"/>
        <v>3</v>
      </c>
      <c r="BD161" s="47">
        <v>12</v>
      </c>
      <c r="BE161" s="43" t="str">
        <f t="shared" si="138"/>
        <v>3</v>
      </c>
      <c r="BF161" s="52" t="str">
        <f t="shared" si="139"/>
        <v>10.00</v>
      </c>
      <c r="BG161" s="51">
        <f t="shared" si="140"/>
        <v>10</v>
      </c>
      <c r="BH161" s="41" t="str">
        <f t="shared" si="141"/>
        <v>2</v>
      </c>
      <c r="BI161" s="42">
        <v>10</v>
      </c>
      <c r="BJ161" s="43" t="str">
        <f t="shared" si="142"/>
        <v>2</v>
      </c>
      <c r="BK161" s="52" t="str">
        <f t="shared" si="143"/>
        <v>9.50</v>
      </c>
      <c r="BL161" s="53">
        <f t="shared" si="144"/>
        <v>9.5</v>
      </c>
      <c r="BM161" s="43">
        <f t="shared" si="145"/>
        <v>1</v>
      </c>
      <c r="BN161" s="42">
        <v>4.5</v>
      </c>
      <c r="BO161" s="43" t="str">
        <f t="shared" si="146"/>
        <v>0</v>
      </c>
      <c r="BP161" s="47">
        <v>14.5</v>
      </c>
      <c r="BQ161" s="43" t="str">
        <f t="shared" si="147"/>
        <v>1</v>
      </c>
      <c r="BR161" s="54" t="str">
        <f t="shared" si="148"/>
        <v>10.52</v>
      </c>
      <c r="BS161" s="55">
        <f t="shared" si="149"/>
        <v>10.515625</v>
      </c>
      <c r="BT161" s="34">
        <f t="shared" si="150"/>
        <v>30</v>
      </c>
      <c r="BU161" s="56" t="str">
        <f t="shared" si="151"/>
        <v>10.20</v>
      </c>
      <c r="BV161" s="57">
        <f t="shared" si="152"/>
        <v>10.1953125</v>
      </c>
      <c r="BW161" s="58" t="str">
        <f t="shared" si="102"/>
        <v>Admis(e)</v>
      </c>
      <c r="BX161" s="66">
        <v>2</v>
      </c>
    </row>
    <row r="162" spans="1:76" ht="15.75">
      <c r="A162" s="34">
        <v>155</v>
      </c>
      <c r="B162" s="36" t="s">
        <v>678</v>
      </c>
      <c r="C162" s="36" t="s">
        <v>679</v>
      </c>
      <c r="D162" s="37" t="s">
        <v>680</v>
      </c>
      <c r="E162" s="38" t="s">
        <v>228</v>
      </c>
      <c r="F162" s="34" t="s">
        <v>89</v>
      </c>
      <c r="G162" s="39" t="str">
        <f t="shared" si="103"/>
        <v>11.08</v>
      </c>
      <c r="H162" s="40">
        <f t="shared" si="104"/>
        <v>11.074999999999999</v>
      </c>
      <c r="I162" s="41" t="str">
        <f t="shared" si="105"/>
        <v>20</v>
      </c>
      <c r="J162" s="42">
        <v>10.75</v>
      </c>
      <c r="K162" s="43" t="str">
        <f t="shared" si="106"/>
        <v>5</v>
      </c>
      <c r="L162" s="44">
        <v>8</v>
      </c>
      <c r="M162" s="43" t="str">
        <f t="shared" si="107"/>
        <v>0</v>
      </c>
      <c r="N162" s="44">
        <v>13.75</v>
      </c>
      <c r="O162" s="43" t="str">
        <f t="shared" si="108"/>
        <v>5</v>
      </c>
      <c r="P162" s="44">
        <v>13.5</v>
      </c>
      <c r="Q162" s="43" t="str">
        <f t="shared" si="109"/>
        <v>5</v>
      </c>
      <c r="R162" s="45" t="str">
        <f t="shared" si="110"/>
        <v>10.00</v>
      </c>
      <c r="S162" s="40">
        <f t="shared" si="111"/>
        <v>10</v>
      </c>
      <c r="T162" s="43" t="str">
        <f t="shared" si="112"/>
        <v>6</v>
      </c>
      <c r="U162" s="42">
        <v>10.625</v>
      </c>
      <c r="V162" s="43" t="str">
        <f t="shared" si="113"/>
        <v>3</v>
      </c>
      <c r="W162" s="44">
        <v>8.75</v>
      </c>
      <c r="X162" s="43" t="str">
        <f t="shared" si="114"/>
        <v>0</v>
      </c>
      <c r="Y162" s="45" t="str">
        <f t="shared" si="115"/>
        <v>9.00</v>
      </c>
      <c r="Z162" s="40">
        <f t="shared" si="116"/>
        <v>9</v>
      </c>
      <c r="AA162" s="41">
        <f t="shared" si="117"/>
        <v>0</v>
      </c>
      <c r="AB162" s="42">
        <v>9</v>
      </c>
      <c r="AC162" s="43" t="str">
        <f t="shared" si="118"/>
        <v>0</v>
      </c>
      <c r="AD162" s="46" t="str">
        <f t="shared" si="119"/>
        <v>10.75</v>
      </c>
      <c r="AE162" s="46">
        <f t="shared" si="120"/>
        <v>10.75</v>
      </c>
      <c r="AF162" s="43" t="str">
        <f t="shared" si="121"/>
        <v>2</v>
      </c>
      <c r="AG162" s="42">
        <v>8</v>
      </c>
      <c r="AH162" s="43" t="str">
        <f t="shared" si="122"/>
        <v>0</v>
      </c>
      <c r="AI162" s="47">
        <v>13.5</v>
      </c>
      <c r="AJ162" s="43" t="str">
        <f t="shared" si="123"/>
        <v>1</v>
      </c>
      <c r="AK162" s="48" t="str">
        <f t="shared" si="124"/>
        <v>10.70</v>
      </c>
      <c r="AL162" s="49">
        <f t="shared" si="125"/>
        <v>10.703125</v>
      </c>
      <c r="AM162" s="34">
        <f t="shared" si="126"/>
        <v>30</v>
      </c>
      <c r="AN162" s="50" t="str">
        <f t="shared" si="127"/>
        <v>8.03</v>
      </c>
      <c r="AO162" s="51">
        <f t="shared" si="128"/>
        <v>8.0250000000000004</v>
      </c>
      <c r="AP162" s="41">
        <f t="shared" si="129"/>
        <v>10</v>
      </c>
      <c r="AQ162" s="42">
        <v>2.5</v>
      </c>
      <c r="AR162" s="43" t="str">
        <f t="shared" si="130"/>
        <v>0</v>
      </c>
      <c r="AS162" s="44">
        <v>11.75</v>
      </c>
      <c r="AT162" s="43" t="str">
        <f t="shared" si="131"/>
        <v>5</v>
      </c>
      <c r="AU162" s="44">
        <v>10.75</v>
      </c>
      <c r="AV162" s="43" t="str">
        <f t="shared" si="132"/>
        <v>5</v>
      </c>
      <c r="AW162" s="44">
        <v>8</v>
      </c>
      <c r="AX162" s="43" t="str">
        <f t="shared" si="133"/>
        <v>0</v>
      </c>
      <c r="AY162" s="52" t="str">
        <f t="shared" si="134"/>
        <v>14.00</v>
      </c>
      <c r="AZ162" s="51">
        <f t="shared" si="135"/>
        <v>14</v>
      </c>
      <c r="BA162" s="41" t="str">
        <f t="shared" si="136"/>
        <v>6</v>
      </c>
      <c r="BB162" s="42">
        <v>15</v>
      </c>
      <c r="BC162" s="43" t="str">
        <f t="shared" si="137"/>
        <v>3</v>
      </c>
      <c r="BD162" s="47">
        <v>12</v>
      </c>
      <c r="BE162" s="43" t="str">
        <f t="shared" si="138"/>
        <v>3</v>
      </c>
      <c r="BF162" s="52" t="str">
        <f t="shared" si="139"/>
        <v>10.00</v>
      </c>
      <c r="BG162" s="51">
        <f t="shared" si="140"/>
        <v>10</v>
      </c>
      <c r="BH162" s="41" t="str">
        <f t="shared" si="141"/>
        <v>2</v>
      </c>
      <c r="BI162" s="42">
        <v>10</v>
      </c>
      <c r="BJ162" s="43" t="str">
        <f t="shared" si="142"/>
        <v>2</v>
      </c>
      <c r="BK162" s="52" t="str">
        <f t="shared" si="143"/>
        <v>9.25</v>
      </c>
      <c r="BL162" s="53">
        <f t="shared" si="144"/>
        <v>9.25</v>
      </c>
      <c r="BM162" s="43">
        <f t="shared" si="145"/>
        <v>1</v>
      </c>
      <c r="BN162" s="42">
        <v>5</v>
      </c>
      <c r="BO162" s="43" t="str">
        <f t="shared" si="146"/>
        <v>0</v>
      </c>
      <c r="BP162" s="47">
        <v>13.5</v>
      </c>
      <c r="BQ162" s="43" t="str">
        <f t="shared" si="147"/>
        <v>1</v>
      </c>
      <c r="BR162" s="54" t="str">
        <f t="shared" si="148"/>
        <v>9.42</v>
      </c>
      <c r="BS162" s="55">
        <f t="shared" si="149"/>
        <v>9.421875</v>
      </c>
      <c r="BT162" s="34">
        <f t="shared" si="150"/>
        <v>19</v>
      </c>
      <c r="BU162" s="56" t="str">
        <f t="shared" si="151"/>
        <v>10.06</v>
      </c>
      <c r="BV162" s="57">
        <f t="shared" si="152"/>
        <v>10.0625</v>
      </c>
      <c r="BW162" s="58" t="str">
        <f t="shared" si="102"/>
        <v>Admis(e)</v>
      </c>
      <c r="BX162" s="73">
        <v>2</v>
      </c>
    </row>
    <row r="163" spans="1:76" ht="15.75">
      <c r="A163" s="34">
        <v>156</v>
      </c>
      <c r="B163" s="77" t="s">
        <v>681</v>
      </c>
      <c r="C163" s="77" t="s">
        <v>682</v>
      </c>
      <c r="D163" s="78" t="s">
        <v>683</v>
      </c>
      <c r="E163" s="38" t="s">
        <v>452</v>
      </c>
      <c r="F163" s="34" t="s">
        <v>684</v>
      </c>
      <c r="G163" s="39" t="str">
        <f t="shared" si="103"/>
        <v>10.15</v>
      </c>
      <c r="H163" s="40">
        <f t="shared" si="104"/>
        <v>10.15</v>
      </c>
      <c r="I163" s="41" t="str">
        <f t="shared" si="105"/>
        <v>20</v>
      </c>
      <c r="J163" s="42">
        <v>6.5</v>
      </c>
      <c r="K163" s="43" t="str">
        <f t="shared" si="106"/>
        <v>0</v>
      </c>
      <c r="L163" s="44">
        <v>10</v>
      </c>
      <c r="M163" s="43" t="str">
        <f t="shared" si="107"/>
        <v>5</v>
      </c>
      <c r="N163" s="44">
        <v>15</v>
      </c>
      <c r="O163" s="43" t="str">
        <f t="shared" si="108"/>
        <v>5</v>
      </c>
      <c r="P163" s="61">
        <v>11</v>
      </c>
      <c r="Q163" s="43" t="str">
        <f t="shared" si="109"/>
        <v>5</v>
      </c>
      <c r="R163" s="45" t="str">
        <f t="shared" si="110"/>
        <v>11.08</v>
      </c>
      <c r="S163" s="40">
        <f t="shared" si="111"/>
        <v>11.083333333333334</v>
      </c>
      <c r="T163" s="43" t="str">
        <f t="shared" si="112"/>
        <v>6</v>
      </c>
      <c r="U163" s="60">
        <v>12</v>
      </c>
      <c r="V163" s="43" t="str">
        <f t="shared" si="113"/>
        <v>3</v>
      </c>
      <c r="W163" s="61">
        <v>9.25</v>
      </c>
      <c r="X163" s="43" t="str">
        <f t="shared" si="114"/>
        <v>0</v>
      </c>
      <c r="Y163" s="45" t="str">
        <f t="shared" si="115"/>
        <v>10.00</v>
      </c>
      <c r="Z163" s="40">
        <f t="shared" si="116"/>
        <v>10</v>
      </c>
      <c r="AA163" s="41" t="str">
        <f t="shared" si="117"/>
        <v>2</v>
      </c>
      <c r="AB163" s="72">
        <v>10</v>
      </c>
      <c r="AC163" s="43" t="str">
        <f t="shared" si="118"/>
        <v>2</v>
      </c>
      <c r="AD163" s="46" t="str">
        <f t="shared" si="119"/>
        <v>10.75</v>
      </c>
      <c r="AE163" s="46">
        <f t="shared" si="120"/>
        <v>10.75</v>
      </c>
      <c r="AF163" s="43" t="str">
        <f t="shared" si="121"/>
        <v>2</v>
      </c>
      <c r="AG163" s="72">
        <v>9</v>
      </c>
      <c r="AH163" s="43" t="str">
        <f t="shared" si="122"/>
        <v>0</v>
      </c>
      <c r="AI163" s="63">
        <v>12.5</v>
      </c>
      <c r="AJ163" s="43" t="str">
        <f t="shared" si="123"/>
        <v>1</v>
      </c>
      <c r="AK163" s="48" t="str">
        <f t="shared" si="124"/>
        <v>10.39</v>
      </c>
      <c r="AL163" s="49">
        <f t="shared" si="125"/>
        <v>10.390625</v>
      </c>
      <c r="AM163" s="34">
        <f t="shared" si="126"/>
        <v>30</v>
      </c>
      <c r="AN163" s="50" t="str">
        <f t="shared" si="127"/>
        <v>9.43</v>
      </c>
      <c r="AO163" s="51">
        <f t="shared" si="128"/>
        <v>9.4250000000000007</v>
      </c>
      <c r="AP163" s="41">
        <f t="shared" si="129"/>
        <v>5</v>
      </c>
      <c r="AQ163" s="60">
        <v>7.75</v>
      </c>
      <c r="AR163" s="43" t="str">
        <f t="shared" si="130"/>
        <v>0</v>
      </c>
      <c r="AS163" s="61">
        <v>9.5</v>
      </c>
      <c r="AT163" s="43" t="str">
        <f t="shared" si="131"/>
        <v>0</v>
      </c>
      <c r="AU163" s="61">
        <v>9.75</v>
      </c>
      <c r="AV163" s="43" t="str">
        <f t="shared" si="132"/>
        <v>0</v>
      </c>
      <c r="AW163" s="64">
        <v>11.5</v>
      </c>
      <c r="AX163" s="43" t="str">
        <f t="shared" si="133"/>
        <v>5</v>
      </c>
      <c r="AY163" s="52" t="str">
        <f t="shared" si="134"/>
        <v>14.67</v>
      </c>
      <c r="AZ163" s="51">
        <f t="shared" si="135"/>
        <v>14.666666666666666</v>
      </c>
      <c r="BA163" s="41" t="str">
        <f t="shared" si="136"/>
        <v>6</v>
      </c>
      <c r="BB163" s="60">
        <v>14</v>
      </c>
      <c r="BC163" s="43" t="str">
        <f t="shared" si="137"/>
        <v>3</v>
      </c>
      <c r="BD163" s="63">
        <v>16</v>
      </c>
      <c r="BE163" s="43" t="str">
        <f t="shared" si="138"/>
        <v>3</v>
      </c>
      <c r="BF163" s="52" t="str">
        <f t="shared" si="139"/>
        <v>10.00</v>
      </c>
      <c r="BG163" s="51">
        <f t="shared" si="140"/>
        <v>10</v>
      </c>
      <c r="BH163" s="41" t="str">
        <f t="shared" si="141"/>
        <v>2</v>
      </c>
      <c r="BI163" s="60">
        <v>10</v>
      </c>
      <c r="BJ163" s="43" t="str">
        <f t="shared" si="142"/>
        <v>2</v>
      </c>
      <c r="BK163" s="52" t="str">
        <f t="shared" si="143"/>
        <v>7.38</v>
      </c>
      <c r="BL163" s="53">
        <f t="shared" si="144"/>
        <v>7.375</v>
      </c>
      <c r="BM163" s="43">
        <f t="shared" si="145"/>
        <v>1</v>
      </c>
      <c r="BN163" s="60">
        <v>4</v>
      </c>
      <c r="BO163" s="43" t="str">
        <f t="shared" si="146"/>
        <v>0</v>
      </c>
      <c r="BP163" s="63">
        <v>10.75</v>
      </c>
      <c r="BQ163" s="43" t="str">
        <f t="shared" si="147"/>
        <v>1</v>
      </c>
      <c r="BR163" s="54" t="str">
        <f t="shared" si="148"/>
        <v>10.19</v>
      </c>
      <c r="BS163" s="55">
        <f t="shared" si="149"/>
        <v>10.1875</v>
      </c>
      <c r="BT163" s="34">
        <f t="shared" si="150"/>
        <v>30</v>
      </c>
      <c r="BU163" s="56" t="str">
        <f t="shared" si="151"/>
        <v>10.29</v>
      </c>
      <c r="BV163" s="57">
        <f t="shared" si="152"/>
        <v>10.2890625</v>
      </c>
      <c r="BW163" s="58" t="str">
        <f t="shared" si="102"/>
        <v>Admis(e)</v>
      </c>
      <c r="BX163" s="73">
        <v>2</v>
      </c>
    </row>
    <row r="164" spans="1:76" ht="15.75">
      <c r="A164" s="34">
        <v>157</v>
      </c>
      <c r="B164" s="36" t="s">
        <v>685</v>
      </c>
      <c r="C164" s="36" t="s">
        <v>686</v>
      </c>
      <c r="D164" s="37" t="s">
        <v>687</v>
      </c>
      <c r="E164" s="38" t="s">
        <v>688</v>
      </c>
      <c r="F164" s="34" t="s">
        <v>79</v>
      </c>
      <c r="G164" s="39" t="str">
        <f t="shared" si="103"/>
        <v>14.23</v>
      </c>
      <c r="H164" s="40">
        <f t="shared" si="104"/>
        <v>14.225</v>
      </c>
      <c r="I164" s="41" t="str">
        <f t="shared" si="105"/>
        <v>20</v>
      </c>
      <c r="J164" s="42">
        <v>11.75</v>
      </c>
      <c r="K164" s="43" t="str">
        <f t="shared" si="106"/>
        <v>5</v>
      </c>
      <c r="L164" s="44">
        <v>14.5</v>
      </c>
      <c r="M164" s="43" t="str">
        <f t="shared" si="107"/>
        <v>5</v>
      </c>
      <c r="N164" s="44">
        <v>16.25</v>
      </c>
      <c r="O164" s="43" t="str">
        <f t="shared" si="108"/>
        <v>5</v>
      </c>
      <c r="P164" s="44">
        <v>15.5</v>
      </c>
      <c r="Q164" s="43" t="str">
        <f t="shared" si="109"/>
        <v>5</v>
      </c>
      <c r="R164" s="45" t="str">
        <f t="shared" si="110"/>
        <v>12.00</v>
      </c>
      <c r="S164" s="40">
        <f t="shared" si="111"/>
        <v>12</v>
      </c>
      <c r="T164" s="43" t="str">
        <f t="shared" si="112"/>
        <v>6</v>
      </c>
      <c r="U164" s="42">
        <v>12.5</v>
      </c>
      <c r="V164" s="43" t="str">
        <f t="shared" si="113"/>
        <v>3</v>
      </c>
      <c r="W164" s="44">
        <v>11</v>
      </c>
      <c r="X164" s="43" t="str">
        <f t="shared" si="114"/>
        <v>3</v>
      </c>
      <c r="Y164" s="45" t="str">
        <f t="shared" si="115"/>
        <v>11.50</v>
      </c>
      <c r="Z164" s="40">
        <f t="shared" si="116"/>
        <v>11.5</v>
      </c>
      <c r="AA164" s="41" t="str">
        <f t="shared" si="117"/>
        <v>2</v>
      </c>
      <c r="AB164" s="42">
        <v>11.5</v>
      </c>
      <c r="AC164" s="43" t="str">
        <f t="shared" si="118"/>
        <v>2</v>
      </c>
      <c r="AD164" s="46" t="str">
        <f t="shared" si="119"/>
        <v>15.00</v>
      </c>
      <c r="AE164" s="46">
        <f t="shared" si="120"/>
        <v>15</v>
      </c>
      <c r="AF164" s="43" t="str">
        <f t="shared" si="121"/>
        <v>2</v>
      </c>
      <c r="AG164" s="42">
        <v>13</v>
      </c>
      <c r="AH164" s="43" t="str">
        <f t="shared" si="122"/>
        <v>1</v>
      </c>
      <c r="AI164" s="47">
        <v>17</v>
      </c>
      <c r="AJ164" s="43" t="str">
        <f t="shared" si="123"/>
        <v>1</v>
      </c>
      <c r="AK164" s="48" t="str">
        <f t="shared" si="124"/>
        <v>13.73</v>
      </c>
      <c r="AL164" s="49">
        <f t="shared" si="125"/>
        <v>13.734375</v>
      </c>
      <c r="AM164" s="34">
        <f t="shared" si="126"/>
        <v>30</v>
      </c>
      <c r="AN164" s="50" t="str">
        <f t="shared" si="127"/>
        <v>12.78</v>
      </c>
      <c r="AO164" s="51">
        <f t="shared" si="128"/>
        <v>12.775</v>
      </c>
      <c r="AP164" s="41" t="str">
        <f t="shared" si="129"/>
        <v>20</v>
      </c>
      <c r="AQ164" s="42">
        <v>12.75</v>
      </c>
      <c r="AR164" s="43" t="str">
        <f t="shared" si="130"/>
        <v>5</v>
      </c>
      <c r="AS164" s="44">
        <v>13</v>
      </c>
      <c r="AT164" s="43" t="str">
        <f t="shared" si="131"/>
        <v>5</v>
      </c>
      <c r="AU164" s="44">
        <v>13</v>
      </c>
      <c r="AV164" s="43" t="str">
        <f t="shared" si="132"/>
        <v>5</v>
      </c>
      <c r="AW164" s="44">
        <v>12.25</v>
      </c>
      <c r="AX164" s="43" t="str">
        <f t="shared" si="133"/>
        <v>5</v>
      </c>
      <c r="AY164" s="52" t="str">
        <f t="shared" si="134"/>
        <v>16.00</v>
      </c>
      <c r="AZ164" s="51">
        <f t="shared" si="135"/>
        <v>16</v>
      </c>
      <c r="BA164" s="41" t="str">
        <f t="shared" si="136"/>
        <v>6</v>
      </c>
      <c r="BB164" s="42">
        <v>16</v>
      </c>
      <c r="BC164" s="43" t="str">
        <f t="shared" si="137"/>
        <v>3</v>
      </c>
      <c r="BD164" s="47">
        <v>16</v>
      </c>
      <c r="BE164" s="43" t="str">
        <f t="shared" si="138"/>
        <v>3</v>
      </c>
      <c r="BF164" s="52" t="str">
        <f t="shared" si="139"/>
        <v>10.00</v>
      </c>
      <c r="BG164" s="51">
        <f t="shared" si="140"/>
        <v>10</v>
      </c>
      <c r="BH164" s="41" t="str">
        <f t="shared" si="141"/>
        <v>2</v>
      </c>
      <c r="BI164" s="42">
        <v>10</v>
      </c>
      <c r="BJ164" s="43" t="str">
        <f t="shared" si="142"/>
        <v>2</v>
      </c>
      <c r="BK164" s="52" t="str">
        <f t="shared" si="143"/>
        <v>14.25</v>
      </c>
      <c r="BL164" s="53">
        <f t="shared" si="144"/>
        <v>14.25</v>
      </c>
      <c r="BM164" s="43" t="str">
        <f t="shared" si="145"/>
        <v>2</v>
      </c>
      <c r="BN164" s="42">
        <v>12</v>
      </c>
      <c r="BO164" s="43" t="str">
        <f t="shared" si="146"/>
        <v>1</v>
      </c>
      <c r="BP164" s="47">
        <v>16.5</v>
      </c>
      <c r="BQ164" s="43" t="str">
        <f t="shared" si="147"/>
        <v>1</v>
      </c>
      <c r="BR164" s="54" t="str">
        <f t="shared" si="148"/>
        <v>13.39</v>
      </c>
      <c r="BS164" s="55">
        <f t="shared" si="149"/>
        <v>13.390625</v>
      </c>
      <c r="BT164" s="34">
        <f t="shared" si="150"/>
        <v>30</v>
      </c>
      <c r="BU164" s="56" t="str">
        <f t="shared" si="151"/>
        <v>13.56</v>
      </c>
      <c r="BV164" s="57">
        <f t="shared" si="152"/>
        <v>13.5625</v>
      </c>
      <c r="BW164" s="58" t="str">
        <f t="shared" si="102"/>
        <v>Admis(e)</v>
      </c>
      <c r="BX164" s="66">
        <v>1</v>
      </c>
    </row>
    <row r="165" spans="1:76" ht="15.75">
      <c r="A165" s="34">
        <v>158</v>
      </c>
      <c r="B165" s="36" t="s">
        <v>689</v>
      </c>
      <c r="C165" s="36" t="s">
        <v>690</v>
      </c>
      <c r="D165" s="37" t="s">
        <v>491</v>
      </c>
      <c r="E165" s="38" t="s">
        <v>691</v>
      </c>
      <c r="F165" s="34" t="s">
        <v>173</v>
      </c>
      <c r="G165" s="39" t="str">
        <f t="shared" si="103"/>
        <v>11.70</v>
      </c>
      <c r="H165" s="40">
        <f t="shared" si="104"/>
        <v>11.7</v>
      </c>
      <c r="I165" s="41" t="str">
        <f t="shared" si="105"/>
        <v>20</v>
      </c>
      <c r="J165" s="42">
        <v>11</v>
      </c>
      <c r="K165" s="43" t="str">
        <f t="shared" si="106"/>
        <v>5</v>
      </c>
      <c r="L165" s="44">
        <v>10.5</v>
      </c>
      <c r="M165" s="43" t="str">
        <f t="shared" si="107"/>
        <v>5</v>
      </c>
      <c r="N165" s="44">
        <v>12.75</v>
      </c>
      <c r="O165" s="43" t="str">
        <f t="shared" si="108"/>
        <v>5</v>
      </c>
      <c r="P165" s="44">
        <v>13.5</v>
      </c>
      <c r="Q165" s="43" t="str">
        <f t="shared" si="109"/>
        <v>5</v>
      </c>
      <c r="R165" s="45" t="str">
        <f t="shared" si="110"/>
        <v>10.75</v>
      </c>
      <c r="S165" s="40">
        <f t="shared" si="111"/>
        <v>10.75</v>
      </c>
      <c r="T165" s="43" t="str">
        <f t="shared" si="112"/>
        <v>6</v>
      </c>
      <c r="U165" s="42">
        <v>12</v>
      </c>
      <c r="V165" s="43" t="str">
        <f t="shared" si="113"/>
        <v>3</v>
      </c>
      <c r="W165" s="44">
        <v>8.25</v>
      </c>
      <c r="X165" s="43" t="str">
        <f t="shared" si="114"/>
        <v>0</v>
      </c>
      <c r="Y165" s="45" t="str">
        <f t="shared" si="115"/>
        <v>10.50</v>
      </c>
      <c r="Z165" s="40">
        <f t="shared" si="116"/>
        <v>10.5</v>
      </c>
      <c r="AA165" s="41" t="str">
        <f t="shared" si="117"/>
        <v>2</v>
      </c>
      <c r="AB165" s="42">
        <v>10.5</v>
      </c>
      <c r="AC165" s="43" t="str">
        <f t="shared" si="118"/>
        <v>2</v>
      </c>
      <c r="AD165" s="46" t="str">
        <f t="shared" si="119"/>
        <v>10.25</v>
      </c>
      <c r="AE165" s="46">
        <f t="shared" si="120"/>
        <v>10.25</v>
      </c>
      <c r="AF165" s="43" t="str">
        <f t="shared" si="121"/>
        <v>2</v>
      </c>
      <c r="AG165" s="42">
        <v>12</v>
      </c>
      <c r="AH165" s="43" t="str">
        <f t="shared" si="122"/>
        <v>1</v>
      </c>
      <c r="AI165" s="47">
        <v>8.5</v>
      </c>
      <c r="AJ165" s="43" t="str">
        <f t="shared" si="123"/>
        <v>0</v>
      </c>
      <c r="AK165" s="48" t="str">
        <f t="shared" si="124"/>
        <v>11.27</v>
      </c>
      <c r="AL165" s="49">
        <f t="shared" si="125"/>
        <v>11.265625</v>
      </c>
      <c r="AM165" s="34">
        <f t="shared" si="126"/>
        <v>30</v>
      </c>
      <c r="AN165" s="50" t="str">
        <f t="shared" si="127"/>
        <v>11.65</v>
      </c>
      <c r="AO165" s="51">
        <f t="shared" si="128"/>
        <v>11.65</v>
      </c>
      <c r="AP165" s="41" t="str">
        <f t="shared" si="129"/>
        <v>20</v>
      </c>
      <c r="AQ165" s="42">
        <v>10</v>
      </c>
      <c r="AR165" s="43" t="str">
        <f t="shared" si="130"/>
        <v>5</v>
      </c>
      <c r="AS165" s="44">
        <v>10.5</v>
      </c>
      <c r="AT165" s="43" t="str">
        <f t="shared" si="131"/>
        <v>5</v>
      </c>
      <c r="AU165" s="44">
        <v>11.75</v>
      </c>
      <c r="AV165" s="43" t="str">
        <f t="shared" si="132"/>
        <v>5</v>
      </c>
      <c r="AW165" s="44">
        <v>15.75</v>
      </c>
      <c r="AX165" s="43" t="str">
        <f t="shared" si="133"/>
        <v>5</v>
      </c>
      <c r="AY165" s="52" t="str">
        <f t="shared" si="134"/>
        <v>15.83</v>
      </c>
      <c r="AZ165" s="51">
        <f t="shared" si="135"/>
        <v>15.833333333333334</v>
      </c>
      <c r="BA165" s="41" t="str">
        <f t="shared" si="136"/>
        <v>6</v>
      </c>
      <c r="BB165" s="42">
        <v>16</v>
      </c>
      <c r="BC165" s="43" t="str">
        <f t="shared" si="137"/>
        <v>3</v>
      </c>
      <c r="BD165" s="47">
        <v>15.5</v>
      </c>
      <c r="BE165" s="43" t="str">
        <f t="shared" si="138"/>
        <v>3</v>
      </c>
      <c r="BF165" s="52" t="str">
        <f t="shared" si="139"/>
        <v>11.00</v>
      </c>
      <c r="BG165" s="51">
        <f t="shared" si="140"/>
        <v>11</v>
      </c>
      <c r="BH165" s="41" t="str">
        <f t="shared" si="141"/>
        <v>2</v>
      </c>
      <c r="BI165" s="42">
        <v>11</v>
      </c>
      <c r="BJ165" s="43" t="str">
        <f t="shared" si="142"/>
        <v>2</v>
      </c>
      <c r="BK165" s="52" t="str">
        <f t="shared" si="143"/>
        <v>10.00</v>
      </c>
      <c r="BL165" s="53">
        <f t="shared" si="144"/>
        <v>10</v>
      </c>
      <c r="BM165" s="43" t="str">
        <f t="shared" si="145"/>
        <v>2</v>
      </c>
      <c r="BN165" s="42">
        <v>10</v>
      </c>
      <c r="BO165" s="43" t="str">
        <f t="shared" si="146"/>
        <v>1</v>
      </c>
      <c r="BP165" s="47">
        <v>10</v>
      </c>
      <c r="BQ165" s="43" t="str">
        <f t="shared" si="147"/>
        <v>1</v>
      </c>
      <c r="BR165" s="54" t="str">
        <f t="shared" si="148"/>
        <v>12.19</v>
      </c>
      <c r="BS165" s="55">
        <f t="shared" si="149"/>
        <v>12.1875</v>
      </c>
      <c r="BT165" s="34">
        <f t="shared" si="150"/>
        <v>30</v>
      </c>
      <c r="BU165" s="56" t="str">
        <f t="shared" si="151"/>
        <v>11.73</v>
      </c>
      <c r="BV165" s="57">
        <f t="shared" si="152"/>
        <v>11.7265625</v>
      </c>
      <c r="BW165" s="58" t="str">
        <f t="shared" si="102"/>
        <v>Admis(e)</v>
      </c>
      <c r="BX165" s="66">
        <v>1</v>
      </c>
    </row>
  </sheetData>
  <autoFilter ref="A7:BY165"/>
  <mergeCells count="3">
    <mergeCell ref="A2:F2"/>
    <mergeCell ref="A3:F3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SCOLARITE</dc:creator>
  <cp:lastModifiedBy>SCOLARITE</cp:lastModifiedBy>
  <dcterms:created xsi:type="dcterms:W3CDTF">2018-07-12T08:30:21Z</dcterms:created>
  <dcterms:modified xsi:type="dcterms:W3CDTF">2018-07-15T11:13:15Z</dcterms:modified>
</cp:coreProperties>
</file>