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570" windowHeight="11700" tabRatio="652"/>
  </bookViews>
  <sheets>
    <sheet name="ancien" sheetId="4" r:id="rId1"/>
    <sheet name="Feuil1" sheetId="5" r:id="rId2"/>
  </sheets>
  <definedNames>
    <definedName name="_xlnm._FilterDatabase" localSheetId="0" hidden="1">ancien!$A$10:$AO$44</definedName>
  </definedNames>
  <calcPr calcId="124519"/>
</workbook>
</file>

<file path=xl/calcChain.xml><?xml version="1.0" encoding="utf-8"?>
<calcChain xmlns="http://schemas.openxmlformats.org/spreadsheetml/2006/main">
  <c r="AI27" i="4"/>
  <c r="AI44" l="1"/>
  <c r="AF44"/>
  <c r="AB44"/>
  <c r="W44"/>
  <c r="S44"/>
  <c r="P44"/>
  <c r="L44"/>
  <c r="G44"/>
  <c r="AI43"/>
  <c r="AF43"/>
  <c r="AB43"/>
  <c r="W43"/>
  <c r="S43"/>
  <c r="P43"/>
  <c r="L43"/>
  <c r="G43"/>
  <c r="AI42"/>
  <c r="AF42"/>
  <c r="AB42"/>
  <c r="W42"/>
  <c r="S42"/>
  <c r="P42"/>
  <c r="L42"/>
  <c r="G42"/>
  <c r="AI41"/>
  <c r="AF41"/>
  <c r="AB41"/>
  <c r="W41"/>
  <c r="S41"/>
  <c r="P41"/>
  <c r="L41"/>
  <c r="G41"/>
  <c r="U41" s="1"/>
  <c r="AI40"/>
  <c r="AF40"/>
  <c r="AB40"/>
  <c r="W40"/>
  <c r="S40"/>
  <c r="P40"/>
  <c r="L40"/>
  <c r="G40"/>
  <c r="AI39"/>
  <c r="AF39"/>
  <c r="AB39"/>
  <c r="W39"/>
  <c r="AK39" s="1"/>
  <c r="S39"/>
  <c r="P39"/>
  <c r="L39"/>
  <c r="G39"/>
  <c r="AI38"/>
  <c r="AF38"/>
  <c r="AB38"/>
  <c r="W38"/>
  <c r="AK38" s="1"/>
  <c r="S38"/>
  <c r="P38"/>
  <c r="L38"/>
  <c r="G38"/>
  <c r="AI37"/>
  <c r="AF37"/>
  <c r="AB37"/>
  <c r="W37"/>
  <c r="AK37" s="1"/>
  <c r="S37"/>
  <c r="P37"/>
  <c r="L37"/>
  <c r="G37"/>
  <c r="U37" s="1"/>
  <c r="AM37" s="1"/>
  <c r="AK41" l="1"/>
  <c r="AM41" s="1"/>
  <c r="U38"/>
  <c r="AM38" s="1"/>
  <c r="U40"/>
  <c r="AK40"/>
  <c r="U39"/>
  <c r="AM39" s="1"/>
  <c r="U42"/>
  <c r="AK42"/>
  <c r="U43"/>
  <c r="AK43"/>
  <c r="U44"/>
  <c r="AK44"/>
  <c r="AI36"/>
  <c r="AF36"/>
  <c r="AB36"/>
  <c r="W36"/>
  <c r="S36"/>
  <c r="P36"/>
  <c r="L36"/>
  <c r="G36"/>
  <c r="AI35"/>
  <c r="AF35"/>
  <c r="AB35"/>
  <c r="W35"/>
  <c r="S35"/>
  <c r="P35"/>
  <c r="L35"/>
  <c r="G35"/>
  <c r="AI34"/>
  <c r="AF34"/>
  <c r="AB34"/>
  <c r="W34"/>
  <c r="S34"/>
  <c r="P34"/>
  <c r="L34"/>
  <c r="G34"/>
  <c r="AI33"/>
  <c r="AF33"/>
  <c r="AB33"/>
  <c r="W33"/>
  <c r="S33"/>
  <c r="P33"/>
  <c r="L33"/>
  <c r="G33"/>
  <c r="AI32"/>
  <c r="AF32"/>
  <c r="AB32"/>
  <c r="W32"/>
  <c r="S32"/>
  <c r="P32"/>
  <c r="L32"/>
  <c r="G32"/>
  <c r="AI31"/>
  <c r="AF31"/>
  <c r="AB31"/>
  <c r="W31"/>
  <c r="S31"/>
  <c r="P31"/>
  <c r="L31"/>
  <c r="G31"/>
  <c r="AI30"/>
  <c r="AF30"/>
  <c r="AB30"/>
  <c r="W30"/>
  <c r="S30"/>
  <c r="P30"/>
  <c r="L30"/>
  <c r="G30"/>
  <c r="AI29"/>
  <c r="AF29"/>
  <c r="AB29"/>
  <c r="W29"/>
  <c r="S29"/>
  <c r="P29"/>
  <c r="L29"/>
  <c r="G29"/>
  <c r="AI28"/>
  <c r="AF28"/>
  <c r="AB28"/>
  <c r="W28"/>
  <c r="S28"/>
  <c r="P28"/>
  <c r="L28"/>
  <c r="G28"/>
  <c r="AF27"/>
  <c r="AB27"/>
  <c r="W27"/>
  <c r="S27"/>
  <c r="P27"/>
  <c r="L27"/>
  <c r="G27"/>
  <c r="AI26"/>
  <c r="AF26"/>
  <c r="AB26"/>
  <c r="W26"/>
  <c r="S26"/>
  <c r="P26"/>
  <c r="L26"/>
  <c r="G26"/>
  <c r="AI25"/>
  <c r="AF25"/>
  <c r="AB25"/>
  <c r="W25"/>
  <c r="S25"/>
  <c r="P25"/>
  <c r="L25"/>
  <c r="G25"/>
  <c r="AI24"/>
  <c r="AF24"/>
  <c r="AB24"/>
  <c r="W24"/>
  <c r="S24"/>
  <c r="P24"/>
  <c r="L24"/>
  <c r="G24"/>
  <c r="AI23"/>
  <c r="AF23"/>
  <c r="AB23"/>
  <c r="W23"/>
  <c r="S23"/>
  <c r="P23"/>
  <c r="L23"/>
  <c r="G23"/>
  <c r="AI22"/>
  <c r="AF22"/>
  <c r="AB22"/>
  <c r="W22"/>
  <c r="S22"/>
  <c r="P22"/>
  <c r="L22"/>
  <c r="G22"/>
  <c r="AI21"/>
  <c r="AF21"/>
  <c r="AB21"/>
  <c r="W21"/>
  <c r="S21"/>
  <c r="P21"/>
  <c r="L21"/>
  <c r="G21"/>
  <c r="AI20"/>
  <c r="AF20"/>
  <c r="AB20"/>
  <c r="W20"/>
  <c r="S20"/>
  <c r="P20"/>
  <c r="L20"/>
  <c r="G20"/>
  <c r="AI19"/>
  <c r="AF19"/>
  <c r="AB19"/>
  <c r="W19"/>
  <c r="S19"/>
  <c r="P19"/>
  <c r="L19"/>
  <c r="G19"/>
  <c r="AI18"/>
  <c r="AF18"/>
  <c r="AB18"/>
  <c r="W18"/>
  <c r="S18"/>
  <c r="P18"/>
  <c r="L18"/>
  <c r="G18"/>
  <c r="AI17"/>
  <c r="AF17"/>
  <c r="AB17"/>
  <c r="W17"/>
  <c r="S17"/>
  <c r="P17"/>
  <c r="L17"/>
  <c r="G17"/>
  <c r="AI16"/>
  <c r="AF16"/>
  <c r="AB16"/>
  <c r="W16"/>
  <c r="S16"/>
  <c r="P16"/>
  <c r="L16"/>
  <c r="G16"/>
  <c r="AI15"/>
  <c r="AF15"/>
  <c r="AB15"/>
  <c r="W15"/>
  <c r="S15"/>
  <c r="P15"/>
  <c r="L15"/>
  <c r="G15"/>
  <c r="AI14"/>
  <c r="AF14"/>
  <c r="AB14"/>
  <c r="W14"/>
  <c r="S14"/>
  <c r="P14"/>
  <c r="L14"/>
  <c r="G14"/>
  <c r="AI13"/>
  <c r="AF13"/>
  <c r="AB13"/>
  <c r="W13"/>
  <c r="S13"/>
  <c r="P13"/>
  <c r="L13"/>
  <c r="G13"/>
  <c r="AI12"/>
  <c r="AF12"/>
  <c r="AB12"/>
  <c r="W12"/>
  <c r="S12"/>
  <c r="P12"/>
  <c r="L12"/>
  <c r="G12"/>
  <c r="AI11"/>
  <c r="AF11"/>
  <c r="AB11"/>
  <c r="W11"/>
  <c r="S11"/>
  <c r="P11"/>
  <c r="L11"/>
  <c r="G11"/>
  <c r="AM40" l="1"/>
  <c r="AM44"/>
  <c r="AM43"/>
  <c r="AM42"/>
  <c r="U11"/>
  <c r="AK11"/>
  <c r="U12"/>
  <c r="AK12"/>
  <c r="U13"/>
  <c r="AK13"/>
  <c r="U14"/>
  <c r="AK14"/>
  <c r="U15"/>
  <c r="AK15"/>
  <c r="U16"/>
  <c r="AK16"/>
  <c r="U17"/>
  <c r="AK17"/>
  <c r="U18"/>
  <c r="AK18"/>
  <c r="U19"/>
  <c r="AK19"/>
  <c r="U20"/>
  <c r="AK20"/>
  <c r="U21"/>
  <c r="AK21"/>
  <c r="U22"/>
  <c r="AK22"/>
  <c r="U23"/>
  <c r="AK23"/>
  <c r="U24"/>
  <c r="AK24"/>
  <c r="U25"/>
  <c r="AK25"/>
  <c r="U26"/>
  <c r="AK26"/>
  <c r="U27"/>
  <c r="AK27"/>
  <c r="U28"/>
  <c r="AK28"/>
  <c r="U29"/>
  <c r="AK29"/>
  <c r="U30"/>
  <c r="AK30"/>
  <c r="U31"/>
  <c r="AK31"/>
  <c r="U32"/>
  <c r="AK32"/>
  <c r="U33"/>
  <c r="AK33"/>
  <c r="U34"/>
  <c r="AK34"/>
  <c r="U35"/>
  <c r="AK35"/>
  <c r="U36"/>
  <c r="AK36"/>
  <c r="AM36" l="1"/>
  <c r="AN36" s="1"/>
  <c r="AM35"/>
  <c r="AN35" s="1"/>
  <c r="AM34"/>
  <c r="AN34" s="1"/>
  <c r="AM33"/>
  <c r="AN33" s="1"/>
  <c r="AM32"/>
  <c r="AN32" s="1"/>
  <c r="AM31"/>
  <c r="AN31" s="1"/>
  <c r="AM30"/>
  <c r="AN30" s="1"/>
  <c r="AM29"/>
  <c r="AN29" s="1"/>
  <c r="AM28"/>
  <c r="AN28" s="1"/>
  <c r="AM27"/>
  <c r="AN27" s="1"/>
  <c r="AM26"/>
  <c r="AN26" s="1"/>
  <c r="AM25"/>
  <c r="AN25" s="1"/>
  <c r="AM24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</calcChain>
</file>

<file path=xl/sharedStrings.xml><?xml version="1.0" encoding="utf-8"?>
<sst xmlns="http://schemas.openxmlformats.org/spreadsheetml/2006/main" count="361" uniqueCount="197">
  <si>
    <t>Bejaia</t>
  </si>
  <si>
    <t>Sidi Aich</t>
  </si>
  <si>
    <t>1433009801</t>
  </si>
  <si>
    <t>ADEL</t>
  </si>
  <si>
    <t>Samiha</t>
  </si>
  <si>
    <t>Kherrata</t>
  </si>
  <si>
    <t>1533016883</t>
  </si>
  <si>
    <t>ADJLANE</t>
  </si>
  <si>
    <t>Sylia</t>
  </si>
  <si>
    <t>14/03/1994</t>
  </si>
  <si>
    <t>Akbou</t>
  </si>
  <si>
    <t>1533016534</t>
  </si>
  <si>
    <t>AFROUN</t>
  </si>
  <si>
    <t>Naouel</t>
  </si>
  <si>
    <t>17/06/1994</t>
  </si>
  <si>
    <t>Béjaia</t>
  </si>
  <si>
    <t>Lamia</t>
  </si>
  <si>
    <t>Sidi aich</t>
  </si>
  <si>
    <t>Amizour</t>
  </si>
  <si>
    <t>1333014501</t>
  </si>
  <si>
    <t>AZZI</t>
  </si>
  <si>
    <t>Brahim</t>
  </si>
  <si>
    <t>23/12/1992</t>
  </si>
  <si>
    <t>1533016659</t>
  </si>
  <si>
    <t>BEDJA</t>
  </si>
  <si>
    <t>Anyas</t>
  </si>
  <si>
    <t>02/08/1996</t>
  </si>
  <si>
    <t>Yakourene</t>
  </si>
  <si>
    <t>Lamine</t>
  </si>
  <si>
    <t>Hanane</t>
  </si>
  <si>
    <t>Siham</t>
  </si>
  <si>
    <t>1333001402</t>
  </si>
  <si>
    <t>BOUDRIOUA</t>
  </si>
  <si>
    <t>Sid ali</t>
  </si>
  <si>
    <t>14/06/1993</t>
  </si>
  <si>
    <t>1433015790</t>
  </si>
  <si>
    <t>BOUHITEN</t>
  </si>
  <si>
    <t>Soria</t>
  </si>
  <si>
    <t>Bouhitem</t>
  </si>
  <si>
    <t>123013942</t>
  </si>
  <si>
    <t>BOUKIR</t>
  </si>
  <si>
    <t>02/12/1990</t>
  </si>
  <si>
    <t>1533016772</t>
  </si>
  <si>
    <t>BOUMEZIREN</t>
  </si>
  <si>
    <t>Menoune</t>
  </si>
  <si>
    <t>25/04/1994</t>
  </si>
  <si>
    <t>1333009443</t>
  </si>
  <si>
    <t>CHENOUF</t>
  </si>
  <si>
    <t>Islam</t>
  </si>
  <si>
    <t>28/06/1991</t>
  </si>
  <si>
    <t>Massinissa</t>
  </si>
  <si>
    <t>123005249</t>
  </si>
  <si>
    <t>CHERTOUK</t>
  </si>
  <si>
    <t>Abbes</t>
  </si>
  <si>
    <t>20/06/1988</t>
  </si>
  <si>
    <t>Yakouren</t>
  </si>
  <si>
    <t>Aokas</t>
  </si>
  <si>
    <t>1333005264</t>
  </si>
  <si>
    <t>DJEMAI</t>
  </si>
  <si>
    <t>Djamel</t>
  </si>
  <si>
    <t>14/01/1991</t>
  </si>
  <si>
    <t>1533020181</t>
  </si>
  <si>
    <t>FEZZOUA</t>
  </si>
  <si>
    <t>Tarek</t>
  </si>
  <si>
    <t>27/08/1992</t>
  </si>
  <si>
    <t>Sofiane</t>
  </si>
  <si>
    <t>Sidi-aich</t>
  </si>
  <si>
    <t>Sonia</t>
  </si>
  <si>
    <t>1333013641</t>
  </si>
  <si>
    <t>HARGOUS</t>
  </si>
  <si>
    <t>Nadjib</t>
  </si>
  <si>
    <t>30/07/1992</t>
  </si>
  <si>
    <t>1333014023</t>
  </si>
  <si>
    <t>HIDRI</t>
  </si>
  <si>
    <t>Abderachid</t>
  </si>
  <si>
    <t>22/02/1992</t>
  </si>
  <si>
    <t>Tamokra</t>
  </si>
  <si>
    <t>123010861</t>
  </si>
  <si>
    <t>IKHLEF</t>
  </si>
  <si>
    <t>Fairouze</t>
  </si>
  <si>
    <t>10/11/1991</t>
  </si>
  <si>
    <t>Tifra</t>
  </si>
  <si>
    <t>Salima</t>
  </si>
  <si>
    <t>1333003674</t>
  </si>
  <si>
    <t>KHANOUCHE</t>
  </si>
  <si>
    <t>Staouali</t>
  </si>
  <si>
    <t>1533020167</t>
  </si>
  <si>
    <t>MAMERI</t>
  </si>
  <si>
    <t>06/07/1993</t>
  </si>
  <si>
    <t>1333003673</t>
  </si>
  <si>
    <t>MAZIOUA</t>
  </si>
  <si>
    <t>Ikhlef</t>
  </si>
  <si>
    <t>1333009672</t>
  </si>
  <si>
    <t>MESSALI</t>
  </si>
  <si>
    <t>Lidia</t>
  </si>
  <si>
    <t>123013076</t>
  </si>
  <si>
    <t>MOULKAF</t>
  </si>
  <si>
    <t>Ouiza</t>
  </si>
  <si>
    <t>13/09/1991</t>
  </si>
  <si>
    <t>Beni maouche</t>
  </si>
  <si>
    <t>123005222</t>
  </si>
  <si>
    <t>MOUSSI</t>
  </si>
  <si>
    <t>Zahia</t>
  </si>
  <si>
    <t>31/01/1990</t>
  </si>
  <si>
    <t>1333003490</t>
  </si>
  <si>
    <t>OUDJEDOUB</t>
  </si>
  <si>
    <t>Arezki</t>
  </si>
  <si>
    <t>11/04/1994</t>
  </si>
  <si>
    <t>1533013033</t>
  </si>
  <si>
    <t>RILI</t>
  </si>
  <si>
    <t>16/06/1995</t>
  </si>
  <si>
    <t>1533020916</t>
  </si>
  <si>
    <t>SERKHANE</t>
  </si>
  <si>
    <t>04/01/1993</t>
  </si>
  <si>
    <t>TOUATI</t>
  </si>
  <si>
    <t>123011000</t>
  </si>
  <si>
    <t>Thiziri</t>
  </si>
  <si>
    <t>YAHIAOUI</t>
  </si>
  <si>
    <t>N°</t>
  </si>
  <si>
    <t>UNIVERSITE ABDERRAHMANE MIRA DE BEJAIA</t>
  </si>
  <si>
    <t>FACULTE DES SCIENCES HUMAINES ET SOCIALES</t>
  </si>
  <si>
    <t>DEPARTEMENT DES SCIENCES SOCIALES</t>
  </si>
  <si>
    <t>PV Délibération - DETTES  1ère Année</t>
  </si>
  <si>
    <t>Credits</t>
  </si>
  <si>
    <t>COEF</t>
  </si>
  <si>
    <t>Moy_Gle</t>
  </si>
  <si>
    <t>Resultat</t>
  </si>
  <si>
    <t>N° d'inscription</t>
  </si>
  <si>
    <t>Nom</t>
  </si>
  <si>
    <t>Prénom</t>
  </si>
  <si>
    <t>Date-N</t>
  </si>
  <si>
    <t>Lieu-N</t>
  </si>
  <si>
    <t>U.E.F 1</t>
  </si>
  <si>
    <t>Anthrop</t>
  </si>
  <si>
    <t>Psycho</t>
  </si>
  <si>
    <t>Sociolog</t>
  </si>
  <si>
    <t>Philos</t>
  </si>
  <si>
    <t>U.E.M 1</t>
  </si>
  <si>
    <t>Ecol-Méth 1</t>
  </si>
  <si>
    <t>Stat desc</t>
  </si>
  <si>
    <t>Inform 1</t>
  </si>
  <si>
    <t>U.E.D 1</t>
  </si>
  <si>
    <t>Economie</t>
  </si>
  <si>
    <t>Indiv-Cult</t>
  </si>
  <si>
    <t>U.E.T 1</t>
  </si>
  <si>
    <t>L E 1</t>
  </si>
  <si>
    <t>Moy_S1</t>
  </si>
  <si>
    <t>U.E.F 2</t>
  </si>
  <si>
    <t>Scien-Educ</t>
  </si>
  <si>
    <t>Démog</t>
  </si>
  <si>
    <t>Ortho</t>
  </si>
  <si>
    <t>Dom-S S</t>
  </si>
  <si>
    <t>U.E.M 2</t>
  </si>
  <si>
    <t>Ecol-Méth 2</t>
  </si>
  <si>
    <t>Stat-Déduc</t>
  </si>
  <si>
    <t>Inform 2</t>
  </si>
  <si>
    <t>U.E.D 2</t>
  </si>
  <si>
    <t>Hést C A</t>
  </si>
  <si>
    <t>Int S I</t>
  </si>
  <si>
    <t>U.E.T 2</t>
  </si>
  <si>
    <t>L E 2</t>
  </si>
  <si>
    <t>Moy_S2</t>
  </si>
  <si>
    <t>fin Année : 2016/2017</t>
  </si>
  <si>
    <r>
      <t xml:space="preserve">        </t>
    </r>
    <r>
      <rPr>
        <b/>
        <i/>
        <u/>
        <sz val="16"/>
        <rFont val="Arial"/>
        <family val="2"/>
      </rPr>
      <t>Session …..</t>
    </r>
  </si>
  <si>
    <t>Niveau</t>
  </si>
  <si>
    <t>L3-socio</t>
  </si>
  <si>
    <t>123009387</t>
  </si>
  <si>
    <t>AMRANE</t>
  </si>
  <si>
    <t>Kanza</t>
  </si>
  <si>
    <t>123016859</t>
  </si>
  <si>
    <t>BAOUCHE</t>
  </si>
  <si>
    <t>Salem</t>
  </si>
  <si>
    <t>11SHS0795</t>
  </si>
  <si>
    <t>BOUNIF</t>
  </si>
  <si>
    <t>1433021165</t>
  </si>
  <si>
    <t>GHERNAIA</t>
  </si>
  <si>
    <t>1333000248</t>
  </si>
  <si>
    <t>MAOUCHE</t>
  </si>
  <si>
    <t>Abderrahmane</t>
  </si>
  <si>
    <t>123005212</t>
  </si>
  <si>
    <t>SADOK</t>
  </si>
  <si>
    <t>Dihia</t>
  </si>
  <si>
    <t>1333012346</t>
  </si>
  <si>
    <t>SOUAGUI</t>
  </si>
  <si>
    <t>1333006790</t>
  </si>
  <si>
    <t>Faycal</t>
  </si>
  <si>
    <t>Ajourné ( e)</t>
  </si>
  <si>
    <t>27/01/1991</t>
  </si>
  <si>
    <t>05/06/1990</t>
  </si>
  <si>
    <t>15/10/1988</t>
  </si>
  <si>
    <t>24/10/1993</t>
  </si>
  <si>
    <t>01/10/1990</t>
  </si>
  <si>
    <t>23/11/1991</t>
  </si>
  <si>
    <t>23/02/1993</t>
  </si>
  <si>
    <t>Année : 2017/2018</t>
  </si>
  <si>
    <t>Liste des étudiant ayant des dettes en L1</t>
  </si>
  <si>
    <t>L3 sociologie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</si>
</sst>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6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i/>
      <u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8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32"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NumberFormat="1" applyBorder="1"/>
    <xf numFmtId="2" fontId="14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/>
    <xf numFmtId="0" fontId="28" fillId="0" borderId="0" xfId="0" applyFont="1" applyBorder="1"/>
    <xf numFmtId="0" fontId="27" fillId="0" borderId="0" xfId="0" applyFont="1" applyBorder="1"/>
    <xf numFmtId="0" fontId="27" fillId="0" borderId="0" xfId="0" applyFont="1"/>
    <xf numFmtId="0" fontId="1" fillId="0" borderId="1" xfId="0" applyFont="1" applyBorder="1"/>
    <xf numFmtId="0" fontId="0" fillId="0" borderId="4" xfId="0" applyBorder="1"/>
    <xf numFmtId="0" fontId="1" fillId="0" borderId="4" xfId="0" applyFont="1" applyBorder="1"/>
    <xf numFmtId="0" fontId="21" fillId="0" borderId="4" xfId="0" applyFont="1" applyFill="1" applyBorder="1" applyAlignment="1">
      <alignment horizontal="left"/>
    </xf>
    <xf numFmtId="0" fontId="21" fillId="0" borderId="4" xfId="0" applyNumberFormat="1" applyFont="1" applyFill="1" applyBorder="1" applyAlignment="1" applyProtection="1">
      <alignment horizontal="left"/>
      <protection locked="0"/>
    </xf>
    <xf numFmtId="0" fontId="15" fillId="0" borderId="4" xfId="0" applyFont="1" applyBorder="1"/>
    <xf numFmtId="0" fontId="22" fillId="2" borderId="4" xfId="0" applyNumberFormat="1" applyFont="1" applyFill="1" applyBorder="1" applyProtection="1">
      <protection locked="0"/>
    </xf>
    <xf numFmtId="0" fontId="22" fillId="0" borderId="4" xfId="0" applyNumberFormat="1" applyFont="1" applyFill="1" applyBorder="1" applyProtection="1">
      <protection locked="0"/>
    </xf>
    <xf numFmtId="2" fontId="22" fillId="2" borderId="4" xfId="0" applyNumberFormat="1" applyFont="1" applyFill="1" applyBorder="1" applyProtection="1">
      <protection locked="0"/>
    </xf>
    <xf numFmtId="2" fontId="22" fillId="0" borderId="4" xfId="0" applyNumberFormat="1" applyFont="1" applyFill="1" applyBorder="1" applyProtection="1">
      <protection locked="0"/>
    </xf>
    <xf numFmtId="0" fontId="22" fillId="0" borderId="4" xfId="0" applyFont="1" applyBorder="1"/>
    <xf numFmtId="0" fontId="22" fillId="5" borderId="4" xfId="0" applyFont="1" applyFill="1" applyBorder="1"/>
    <xf numFmtId="14" fontId="1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4" xfId="0" applyNumberFormat="1" applyFont="1" applyFill="1" applyBorder="1" applyAlignment="1" applyProtection="1">
      <alignment vertical="top"/>
      <protection locked="0"/>
    </xf>
    <xf numFmtId="0" fontId="2" fillId="2" borderId="4" xfId="0" applyNumberFormat="1" applyFont="1" applyFill="1" applyBorder="1" applyAlignment="1" applyProtection="1">
      <alignment horizontal="left" vertical="top"/>
      <protection locked="0"/>
    </xf>
    <xf numFmtId="14" fontId="1" fillId="4" borderId="4" xfId="0" applyNumberFormat="1" applyFont="1" applyFill="1" applyBorder="1" applyAlignment="1" applyProtection="1">
      <alignment horizontal="left" vertical="top"/>
      <protection locked="0"/>
    </xf>
    <xf numFmtId="0" fontId="2" fillId="4" borderId="4" xfId="0" applyNumberFormat="1" applyFont="1" applyFill="1" applyBorder="1" applyAlignment="1" applyProtection="1">
      <alignment vertical="top"/>
      <protection locked="0"/>
    </xf>
    <xf numFmtId="0" fontId="2" fillId="4" borderId="4" xfId="0" applyNumberFormat="1" applyFont="1" applyFill="1" applyBorder="1" applyAlignment="1" applyProtection="1">
      <alignment horizontal="left" vertical="top"/>
      <protection locked="0"/>
    </xf>
    <xf numFmtId="2" fontId="1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19" fillId="0" borderId="1" xfId="0" applyFont="1" applyBorder="1"/>
    <xf numFmtId="0" fontId="14" fillId="0" borderId="4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2" fontId="14" fillId="6" borderId="4" xfId="0" applyNumberFormat="1" applyFont="1" applyFill="1" applyBorder="1" applyAlignment="1">
      <alignment horizontal="center" vertical="center"/>
    </xf>
    <xf numFmtId="2" fontId="14" fillId="6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16" fillId="0" borderId="4" xfId="0" applyFont="1" applyBorder="1" applyAlignment="1">
      <alignment horizontal="left" vertical="center"/>
    </xf>
    <xf numFmtId="0" fontId="1" fillId="0" borderId="8" xfId="0" applyFont="1" applyBorder="1"/>
    <xf numFmtId="14" fontId="1" fillId="2" borderId="8" xfId="0" applyNumberFormat="1" applyFont="1" applyFill="1" applyBorder="1" applyAlignment="1" applyProtection="1">
      <alignment horizontal="left" vertical="top"/>
      <protection locked="0"/>
    </xf>
    <xf numFmtId="0" fontId="16" fillId="2" borderId="4" xfId="0" applyFont="1" applyFill="1" applyBorder="1" applyAlignment="1">
      <alignment horizontal="left" vertical="center"/>
    </xf>
    <xf numFmtId="1" fontId="15" fillId="0" borderId="1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" fontId="15" fillId="2" borderId="5" xfId="0" applyNumberFormat="1" applyFont="1" applyFill="1" applyBorder="1" applyAlignment="1">
      <alignment horizontal="center"/>
    </xf>
    <xf numFmtId="2" fontId="14" fillId="6" borderId="8" xfId="0" applyNumberFormat="1" applyFont="1" applyFill="1" applyBorder="1" applyAlignment="1">
      <alignment horizontal="center" vertical="center"/>
    </xf>
    <xf numFmtId="2" fontId="14" fillId="6" borderId="12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" fillId="0" borderId="11" xfId="0" applyFont="1" applyBorder="1"/>
    <xf numFmtId="2" fontId="29" fillId="0" borderId="4" xfId="0" applyNumberFormat="1" applyFont="1" applyBorder="1" applyAlignment="1">
      <alignment horizontal="center" textRotation="90"/>
    </xf>
    <xf numFmtId="0" fontId="29" fillId="6" borderId="4" xfId="0" applyFont="1" applyFill="1" applyBorder="1" applyAlignment="1">
      <alignment horizontal="center" textRotation="90"/>
    </xf>
    <xf numFmtId="0" fontId="29" fillId="0" borderId="4" xfId="0" applyFont="1" applyFill="1" applyBorder="1" applyAlignment="1">
      <alignment horizontal="center" textRotation="90"/>
    </xf>
    <xf numFmtId="0" fontId="29" fillId="7" borderId="4" xfId="0" applyFont="1" applyFill="1" applyBorder="1" applyAlignment="1">
      <alignment horizontal="center" textRotation="90"/>
    </xf>
    <xf numFmtId="0" fontId="30" fillId="0" borderId="4" xfId="0" applyFont="1" applyBorder="1" applyAlignment="1">
      <alignment horizontal="center"/>
    </xf>
    <xf numFmtId="1" fontId="30" fillId="6" borderId="4" xfId="0" applyNumberFormat="1" applyFont="1" applyFill="1" applyBorder="1" applyAlignment="1">
      <alignment horizontal="center"/>
    </xf>
    <xf numFmtId="1" fontId="30" fillId="0" borderId="4" xfId="0" applyNumberFormat="1" applyFont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1" fillId="7" borderId="4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 textRotation="90"/>
    </xf>
    <xf numFmtId="0" fontId="23" fillId="7" borderId="4" xfId="0" applyFont="1" applyFill="1" applyBorder="1" applyAlignment="1">
      <alignment horizontal="center" vertical="center" textRotation="90"/>
    </xf>
    <xf numFmtId="0" fontId="23" fillId="6" borderId="4" xfId="0" applyFont="1" applyFill="1" applyBorder="1" applyAlignment="1">
      <alignment horizontal="center" vertical="center" textRotation="90"/>
    </xf>
    <xf numFmtId="0" fontId="3" fillId="0" borderId="8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2" fontId="32" fillId="7" borderId="8" xfId="0" applyNumberFormat="1" applyFont="1" applyFill="1" applyBorder="1" applyAlignment="1">
      <alignment horizontal="center" vertical="center"/>
    </xf>
    <xf numFmtId="2" fontId="32" fillId="7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16" fillId="2" borderId="13" xfId="0" applyFont="1" applyFill="1" applyBorder="1" applyAlignment="1">
      <alignment textRotation="90"/>
    </xf>
    <xf numFmtId="0" fontId="16" fillId="2" borderId="13" xfId="0" applyFont="1" applyFill="1" applyBorder="1" applyAlignment="1">
      <alignment vertical="center" textRotation="90"/>
    </xf>
    <xf numFmtId="0" fontId="16" fillId="2" borderId="14" xfId="0" applyFont="1" applyFill="1" applyBorder="1" applyAlignment="1">
      <alignment textRotation="90"/>
    </xf>
    <xf numFmtId="0" fontId="0" fillId="0" borderId="14" xfId="0" applyBorder="1"/>
    <xf numFmtId="0" fontId="0" fillId="2" borderId="14" xfId="0" applyFill="1" applyBorder="1" applyAlignment="1">
      <alignment vertical="center"/>
    </xf>
    <xf numFmtId="0" fontId="19" fillId="0" borderId="4" xfId="0" applyNumberFormat="1" applyFont="1" applyBorder="1" applyAlignment="1">
      <alignment horizontal="center" vertical="center"/>
    </xf>
    <xf numFmtId="0" fontId="21" fillId="2" borderId="4" xfId="0" applyNumberFormat="1" applyFont="1" applyFill="1" applyBorder="1" applyProtection="1">
      <protection locked="0"/>
    </xf>
    <xf numFmtId="0" fontId="3" fillId="0" borderId="4" xfId="0" applyFont="1" applyBorder="1"/>
    <xf numFmtId="0" fontId="25" fillId="0" borderId="8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5" fillId="2" borderId="4" xfId="0" applyNumberFormat="1" applyFont="1" applyFill="1" applyBorder="1" applyAlignment="1" applyProtection="1">
      <alignment horizontal="center"/>
      <protection locked="0"/>
    </xf>
    <xf numFmtId="0" fontId="25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5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4" xfId="0" applyNumberFormat="1" applyFont="1" applyFill="1" applyBorder="1" applyAlignment="1">
      <alignment horizontal="center"/>
    </xf>
    <xf numFmtId="0" fontId="25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0" fontId="25" fillId="0" borderId="4" xfId="0" applyNumberFormat="1" applyFont="1" applyBorder="1" applyAlignment="1">
      <alignment horizontal="center"/>
    </xf>
    <xf numFmtId="2" fontId="25" fillId="2" borderId="4" xfId="0" applyNumberFormat="1" applyFont="1" applyFill="1" applyBorder="1"/>
    <xf numFmtId="2" fontId="3" fillId="2" borderId="4" xfId="0" applyNumberFormat="1" applyFont="1" applyFill="1" applyBorder="1"/>
    <xf numFmtId="0" fontId="19" fillId="2" borderId="4" xfId="0" applyNumberFormat="1" applyFont="1" applyFill="1" applyBorder="1" applyAlignment="1">
      <alignment horizontal="center" vertical="center"/>
    </xf>
    <xf numFmtId="2" fontId="14" fillId="7" borderId="4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0" fillId="0" borderId="15" xfId="0" applyBorder="1"/>
    <xf numFmtId="0" fontId="1" fillId="0" borderId="15" xfId="0" applyFont="1" applyBorder="1"/>
    <xf numFmtId="0" fontId="3" fillId="0" borderId="15" xfId="0" applyFont="1" applyBorder="1"/>
    <xf numFmtId="0" fontId="15" fillId="0" borderId="15" xfId="0" applyFont="1" applyBorder="1"/>
    <xf numFmtId="2" fontId="22" fillId="2" borderId="15" xfId="0" applyNumberFormat="1" applyFont="1" applyFill="1" applyBorder="1" applyProtection="1">
      <protection locked="0"/>
    </xf>
    <xf numFmtId="0" fontId="22" fillId="2" borderId="15" xfId="0" applyNumberFormat="1" applyFont="1" applyFill="1" applyBorder="1" applyProtection="1">
      <protection locked="0"/>
    </xf>
    <xf numFmtId="2" fontId="22" fillId="0" borderId="15" xfId="0" applyNumberFormat="1" applyFont="1" applyFill="1" applyBorder="1" applyProtection="1">
      <protection locked="0"/>
    </xf>
    <xf numFmtId="0" fontId="22" fillId="0" borderId="15" xfId="0" applyNumberFormat="1" applyFont="1" applyFill="1" applyBorder="1" applyProtection="1">
      <protection locked="0"/>
    </xf>
    <xf numFmtId="0" fontId="22" fillId="0" borderId="15" xfId="0" applyFont="1" applyBorder="1"/>
    <xf numFmtId="0" fontId="22" fillId="2" borderId="15" xfId="0" applyFont="1" applyFill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29" fillId="7" borderId="3" xfId="0" applyNumberFormat="1" applyFont="1" applyFill="1" applyBorder="1" applyAlignment="1">
      <alignment horizontal="center" textRotation="90"/>
    </xf>
    <xf numFmtId="1" fontId="29" fillId="7" borderId="8" xfId="0" applyNumberFormat="1" applyFont="1" applyFill="1" applyBorder="1" applyAlignment="1">
      <alignment horizontal="center" textRotation="90"/>
    </xf>
    <xf numFmtId="1" fontId="29" fillId="3" borderId="3" xfId="0" applyNumberFormat="1" applyFont="1" applyFill="1" applyBorder="1" applyAlignment="1">
      <alignment horizontal="center" textRotation="90"/>
    </xf>
    <xf numFmtId="1" fontId="29" fillId="3" borderId="8" xfId="0" applyNumberFormat="1" applyFont="1" applyFill="1" applyBorder="1" applyAlignment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topLeftCell="Q34" workbookViewId="0">
      <selection activeCell="AD40" sqref="AD40"/>
    </sheetView>
  </sheetViews>
  <sheetFormatPr baseColWidth="10" defaultRowHeight="15"/>
  <cols>
    <col min="1" max="1" width="5.7109375" customWidth="1"/>
    <col min="2" max="2" width="14.28515625" customWidth="1"/>
    <col min="3" max="3" width="17.140625" customWidth="1"/>
    <col min="4" max="4" width="14.7109375" customWidth="1"/>
    <col min="5" max="5" width="12.28515625" hidden="1" customWidth="1"/>
    <col min="6" max="6" width="15.140625" hidden="1" customWidth="1"/>
    <col min="7" max="21" width="7.7109375" customWidth="1"/>
    <col min="22" max="22" width="2" customWidth="1"/>
    <col min="23" max="23" width="7.85546875" customWidth="1"/>
    <col min="24" max="37" width="7.7109375" customWidth="1"/>
    <col min="38" max="38" width="1.42578125" customWidth="1"/>
    <col min="39" max="39" width="7.7109375" customWidth="1"/>
    <col min="40" max="40" width="11.42578125" customWidth="1"/>
  </cols>
  <sheetData>
    <row r="1" spans="1:41" ht="20.25">
      <c r="A1" s="1" t="s">
        <v>119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4"/>
      <c r="Q1" s="4"/>
      <c r="R1" s="4"/>
      <c r="S1" s="4"/>
      <c r="T1" s="4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41" ht="20.25">
      <c r="A2" s="1" t="s">
        <v>120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5"/>
      <c r="P2" s="4"/>
      <c r="Q2" s="4"/>
      <c r="R2" s="4"/>
      <c r="S2" s="4"/>
      <c r="T2" s="4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41" ht="20.25">
      <c r="A3" s="1" t="s">
        <v>121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4"/>
      <c r="O3" s="5"/>
      <c r="P3" s="4"/>
      <c r="Q3" s="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7"/>
      <c r="AK3" s="7"/>
    </row>
    <row r="4" spans="1:41" ht="20.25">
      <c r="A4" s="3"/>
      <c r="B4" s="3"/>
      <c r="C4" s="3"/>
      <c r="D4" s="3"/>
      <c r="E4" s="3"/>
      <c r="F4" s="8"/>
      <c r="G4" s="8"/>
      <c r="H4" s="8"/>
      <c r="I4" s="9"/>
      <c r="Q4" s="3"/>
      <c r="R4" s="4"/>
      <c r="T4" s="10" t="s">
        <v>122</v>
      </c>
      <c r="U4" s="11"/>
      <c r="V4" s="11"/>
      <c r="W4" s="11"/>
      <c r="X4" s="3"/>
      <c r="Y4" s="3"/>
      <c r="Z4" s="12"/>
      <c r="AA4" s="6"/>
      <c r="AB4" s="6"/>
      <c r="AC4" s="6"/>
      <c r="AD4" s="6"/>
      <c r="AE4" s="6"/>
      <c r="AF4" s="6"/>
      <c r="AG4" s="6"/>
      <c r="AH4" s="6"/>
      <c r="AI4" s="6"/>
      <c r="AJ4" s="18" t="s">
        <v>162</v>
      </c>
      <c r="AK4" s="19"/>
      <c r="AL4" s="20"/>
      <c r="AM4" s="20"/>
    </row>
    <row r="5" spans="1:41" ht="20.25">
      <c r="A5" s="3"/>
      <c r="B5" s="3"/>
      <c r="C5" s="3"/>
      <c r="D5" s="3"/>
      <c r="E5" s="3"/>
      <c r="F5" s="3"/>
      <c r="G5" s="3"/>
      <c r="H5" s="3"/>
      <c r="Q5" s="4"/>
      <c r="R5" s="4"/>
      <c r="S5" s="11"/>
      <c r="T5" s="11"/>
      <c r="U5" s="13" t="s">
        <v>163</v>
      </c>
      <c r="V5" s="3"/>
      <c r="W5" s="4"/>
      <c r="X5" s="4"/>
      <c r="Y5" s="5"/>
      <c r="Z5" s="4"/>
      <c r="AA5" s="6"/>
      <c r="AB5" s="6"/>
      <c r="AC5" s="6"/>
      <c r="AD5" s="6"/>
      <c r="AE5" s="6"/>
      <c r="AF5" s="6"/>
      <c r="AG5" s="6"/>
      <c r="AH5" s="6"/>
      <c r="AI5" s="6"/>
      <c r="AJ5" s="7" t="s">
        <v>194</v>
      </c>
      <c r="AK5" s="6"/>
    </row>
    <row r="6" spans="1:41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  <c r="P6" s="4"/>
      <c r="Q6" s="4"/>
      <c r="R6" s="4"/>
      <c r="S6" s="2"/>
      <c r="T6" s="14"/>
      <c r="U6" s="2"/>
      <c r="V6" s="6"/>
      <c r="W6" s="1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M6" s="16"/>
    </row>
    <row r="8" spans="1:41" ht="16.5">
      <c r="A8" s="122" t="s">
        <v>123</v>
      </c>
      <c r="B8" s="123"/>
      <c r="C8" s="123"/>
      <c r="D8" s="124"/>
      <c r="G8" s="63">
        <v>20</v>
      </c>
      <c r="H8" s="62">
        <v>5</v>
      </c>
      <c r="I8" s="62">
        <v>5</v>
      </c>
      <c r="J8" s="62">
        <v>5</v>
      </c>
      <c r="K8" s="62">
        <v>5</v>
      </c>
      <c r="L8" s="63">
        <v>5</v>
      </c>
      <c r="M8" s="62">
        <v>2</v>
      </c>
      <c r="N8" s="62">
        <v>2</v>
      </c>
      <c r="O8" s="62">
        <v>1</v>
      </c>
      <c r="P8" s="63">
        <v>4</v>
      </c>
      <c r="Q8" s="62">
        <v>2</v>
      </c>
      <c r="R8" s="62">
        <v>2</v>
      </c>
      <c r="S8" s="65">
        <v>1</v>
      </c>
      <c r="T8" s="62">
        <v>1</v>
      </c>
      <c r="U8" s="66">
        <v>30</v>
      </c>
      <c r="V8" s="81"/>
      <c r="W8" s="63">
        <v>20</v>
      </c>
      <c r="X8" s="62">
        <v>5</v>
      </c>
      <c r="Y8" s="62">
        <v>5</v>
      </c>
      <c r="Z8" s="62">
        <v>5</v>
      </c>
      <c r="AA8" s="62">
        <v>5</v>
      </c>
      <c r="AB8" s="63">
        <v>5</v>
      </c>
      <c r="AC8" s="62">
        <v>2</v>
      </c>
      <c r="AD8" s="62">
        <v>2</v>
      </c>
      <c r="AE8" s="62">
        <v>1</v>
      </c>
      <c r="AF8" s="63">
        <v>4</v>
      </c>
      <c r="AG8" s="62">
        <v>2</v>
      </c>
      <c r="AH8" s="62">
        <v>2</v>
      </c>
      <c r="AI8" s="65">
        <v>1</v>
      </c>
      <c r="AJ8" s="62">
        <v>1</v>
      </c>
      <c r="AK8" s="66">
        <v>30</v>
      </c>
    </row>
    <row r="9" spans="1:41" ht="15" customHeight="1">
      <c r="A9" s="125" t="s">
        <v>124</v>
      </c>
      <c r="B9" s="126"/>
      <c r="C9" s="127"/>
      <c r="D9" s="52"/>
      <c r="E9" s="52"/>
      <c r="F9" s="53"/>
      <c r="G9" s="63">
        <v>8</v>
      </c>
      <c r="H9" s="64">
        <v>2</v>
      </c>
      <c r="I9" s="64">
        <v>2</v>
      </c>
      <c r="J9" s="64">
        <v>2</v>
      </c>
      <c r="K9" s="64">
        <v>2</v>
      </c>
      <c r="L9" s="63">
        <v>4</v>
      </c>
      <c r="M9" s="64">
        <v>2</v>
      </c>
      <c r="N9" s="64">
        <v>1</v>
      </c>
      <c r="O9" s="64">
        <v>1</v>
      </c>
      <c r="P9" s="63">
        <v>3</v>
      </c>
      <c r="Q9" s="64">
        <v>1</v>
      </c>
      <c r="R9" s="64">
        <v>2</v>
      </c>
      <c r="S9" s="65">
        <v>1</v>
      </c>
      <c r="T9" s="67">
        <v>1</v>
      </c>
      <c r="U9" s="66">
        <v>16</v>
      </c>
      <c r="V9" s="82"/>
      <c r="W9" s="63">
        <v>8</v>
      </c>
      <c r="X9" s="68">
        <v>2</v>
      </c>
      <c r="Y9" s="64">
        <v>2</v>
      </c>
      <c r="Z9" s="64">
        <v>2</v>
      </c>
      <c r="AA9" s="64">
        <v>2</v>
      </c>
      <c r="AB9" s="63">
        <v>4</v>
      </c>
      <c r="AC9" s="64">
        <v>2</v>
      </c>
      <c r="AD9" s="64">
        <v>1</v>
      </c>
      <c r="AE9" s="64">
        <v>1</v>
      </c>
      <c r="AF9" s="63">
        <v>3</v>
      </c>
      <c r="AG9" s="64">
        <v>1</v>
      </c>
      <c r="AH9" s="64">
        <v>2</v>
      </c>
      <c r="AI9" s="65">
        <v>1</v>
      </c>
      <c r="AJ9" s="67">
        <v>1</v>
      </c>
      <c r="AK9" s="66">
        <v>16</v>
      </c>
      <c r="AL9" s="17"/>
      <c r="AM9" s="128" t="s">
        <v>125</v>
      </c>
      <c r="AN9" s="130" t="s">
        <v>126</v>
      </c>
      <c r="AO9" s="51" t="s">
        <v>164</v>
      </c>
    </row>
    <row r="10" spans="1:41" ht="69.75">
      <c r="A10" s="69" t="s">
        <v>118</v>
      </c>
      <c r="B10" s="69" t="s">
        <v>127</v>
      </c>
      <c r="C10" s="47" t="s">
        <v>128</v>
      </c>
      <c r="D10" s="69" t="s">
        <v>129</v>
      </c>
      <c r="E10" s="47" t="s">
        <v>130</v>
      </c>
      <c r="F10" s="50" t="s">
        <v>131</v>
      </c>
      <c r="G10" s="72" t="s">
        <v>132</v>
      </c>
      <c r="H10" s="70" t="s">
        <v>133</v>
      </c>
      <c r="I10" s="70" t="s">
        <v>134</v>
      </c>
      <c r="J10" s="70" t="s">
        <v>135</v>
      </c>
      <c r="K10" s="70" t="s">
        <v>136</v>
      </c>
      <c r="L10" s="72" t="s">
        <v>137</v>
      </c>
      <c r="M10" s="70" t="s">
        <v>138</v>
      </c>
      <c r="N10" s="70" t="s">
        <v>139</v>
      </c>
      <c r="O10" s="70" t="s">
        <v>140</v>
      </c>
      <c r="P10" s="72" t="s">
        <v>141</v>
      </c>
      <c r="Q10" s="70" t="s">
        <v>142</v>
      </c>
      <c r="R10" s="70" t="s">
        <v>143</v>
      </c>
      <c r="S10" s="72" t="s">
        <v>144</v>
      </c>
      <c r="T10" s="70" t="s">
        <v>145</v>
      </c>
      <c r="U10" s="71" t="s">
        <v>146</v>
      </c>
      <c r="V10" s="82"/>
      <c r="W10" s="59" t="s">
        <v>147</v>
      </c>
      <c r="X10" s="58" t="s">
        <v>148</v>
      </c>
      <c r="Y10" s="58" t="s">
        <v>149</v>
      </c>
      <c r="Z10" s="58" t="s">
        <v>150</v>
      </c>
      <c r="AA10" s="58" t="s">
        <v>151</v>
      </c>
      <c r="AB10" s="59" t="s">
        <v>152</v>
      </c>
      <c r="AC10" s="58" t="s">
        <v>153</v>
      </c>
      <c r="AD10" s="58" t="s">
        <v>154</v>
      </c>
      <c r="AE10" s="58" t="s">
        <v>155</v>
      </c>
      <c r="AF10" s="59" t="s">
        <v>156</v>
      </c>
      <c r="AG10" s="58" t="s">
        <v>157</v>
      </c>
      <c r="AH10" s="58" t="s">
        <v>158</v>
      </c>
      <c r="AI10" s="59" t="s">
        <v>159</v>
      </c>
      <c r="AJ10" s="60" t="s">
        <v>160</v>
      </c>
      <c r="AK10" s="61" t="s">
        <v>161</v>
      </c>
      <c r="AL10" s="84"/>
      <c r="AM10" s="129"/>
      <c r="AN10" s="131"/>
      <c r="AO10" s="47"/>
    </row>
    <row r="11" spans="1:41" ht="15.75">
      <c r="A11" s="46">
        <v>1</v>
      </c>
      <c r="B11" s="48" t="s">
        <v>2</v>
      </c>
      <c r="C11" s="48" t="s">
        <v>3</v>
      </c>
      <c r="D11" s="48" t="s">
        <v>4</v>
      </c>
      <c r="E11" s="49">
        <v>34270</v>
      </c>
      <c r="F11" s="48" t="s">
        <v>5</v>
      </c>
      <c r="G11" s="54">
        <f t="shared" ref="G11:G33" si="0">(H11+I11+J11+K11)/4</f>
        <v>5.125</v>
      </c>
      <c r="H11" s="73"/>
      <c r="I11" s="90">
        <v>10</v>
      </c>
      <c r="J11" s="90">
        <v>10.5</v>
      </c>
      <c r="K11" s="73"/>
      <c r="L11" s="54">
        <f t="shared" ref="L11:L33" si="1">((M11*2)+N11+O11)/4</f>
        <v>10.1875</v>
      </c>
      <c r="M11" s="90">
        <v>7.75</v>
      </c>
      <c r="N11" s="90">
        <v>14</v>
      </c>
      <c r="O11" s="90">
        <v>11.25</v>
      </c>
      <c r="P11" s="54">
        <f t="shared" ref="P11:P33" si="2">(Q11+(R11*2))/3</f>
        <v>3</v>
      </c>
      <c r="Q11" s="73">
        <v>2</v>
      </c>
      <c r="R11" s="73">
        <v>3.5</v>
      </c>
      <c r="S11" s="54">
        <f t="shared" ref="S11:S33" si="3">T11</f>
        <v>12</v>
      </c>
      <c r="T11" s="90">
        <v>12</v>
      </c>
      <c r="U11" s="78">
        <f t="shared" ref="U11:U33" si="4">((G11*8)+(L11*4)+(P11*3)+(S11*1))/16</f>
        <v>6.421875</v>
      </c>
      <c r="V11" s="81"/>
      <c r="W11" s="54">
        <f t="shared" ref="W11:W33" si="5">(X11+Y11+Z11+AA11)/4</f>
        <v>10.907500000000001</v>
      </c>
      <c r="X11" s="90">
        <v>10.75</v>
      </c>
      <c r="Y11" s="91">
        <v>13.13</v>
      </c>
      <c r="Z11" s="91">
        <v>8.25</v>
      </c>
      <c r="AA11" s="77">
        <v>11.5</v>
      </c>
      <c r="AB11" s="44">
        <f t="shared" ref="AB11:AB33" si="6">((AC11*2)+AD11+AE11)/4</f>
        <v>9.125</v>
      </c>
      <c r="AC11" s="91">
        <v>6.25</v>
      </c>
      <c r="AD11" s="91">
        <v>10</v>
      </c>
      <c r="AE11" s="91">
        <v>14</v>
      </c>
      <c r="AF11" s="55">
        <f t="shared" ref="AF11:AF33" si="7">(AG11+(AH11*2))/3</f>
        <v>8.5</v>
      </c>
      <c r="AG11" s="91">
        <v>3</v>
      </c>
      <c r="AH11" s="91">
        <v>11.25</v>
      </c>
      <c r="AI11" s="44">
        <f t="shared" ref="AI11:AI33" si="8">AJ11</f>
        <v>13</v>
      </c>
      <c r="AJ11" s="91">
        <v>13</v>
      </c>
      <c r="AK11" s="78">
        <f t="shared" ref="AK11:AK33" si="9">((W11*8)+(AB11*4)+(AF11*3)+(AI11*1))/16</f>
        <v>10.141249999999999</v>
      </c>
      <c r="AL11" s="85"/>
      <c r="AM11" s="109">
        <f t="shared" ref="AM11:AM33" si="10">(U11+AK11)/2</f>
        <v>8.2815624999999997</v>
      </c>
      <c r="AN11" s="56" t="str">
        <f t="shared" ref="AN11:AN33" si="11">IF(AM11&gt;9.99,"Admis(e)","Ajourné(e)")</f>
        <v>Ajourné(e)</v>
      </c>
      <c r="AO11" s="57" t="s">
        <v>165</v>
      </c>
    </row>
    <row r="12" spans="1:41" ht="15.75">
      <c r="A12" s="22">
        <v>2</v>
      </c>
      <c r="B12" s="23" t="s">
        <v>6</v>
      </c>
      <c r="C12" s="23" t="s">
        <v>7</v>
      </c>
      <c r="D12" s="23" t="s">
        <v>8</v>
      </c>
      <c r="E12" s="23" t="s">
        <v>9</v>
      </c>
      <c r="F12" s="23" t="s">
        <v>10</v>
      </c>
      <c r="G12" s="44">
        <f t="shared" si="0"/>
        <v>8.25</v>
      </c>
      <c r="H12" s="90">
        <v>10</v>
      </c>
      <c r="I12" s="90">
        <v>13</v>
      </c>
      <c r="J12" s="90">
        <v>10</v>
      </c>
      <c r="K12" s="75"/>
      <c r="L12" s="44">
        <f t="shared" si="1"/>
        <v>9</v>
      </c>
      <c r="M12" s="91">
        <v>10</v>
      </c>
      <c r="N12" s="91">
        <v>10</v>
      </c>
      <c r="O12" s="87">
        <v>6</v>
      </c>
      <c r="P12" s="44">
        <f t="shared" si="2"/>
        <v>10.166666666666666</v>
      </c>
      <c r="Q12" s="91">
        <v>10</v>
      </c>
      <c r="R12" s="77">
        <v>10.25</v>
      </c>
      <c r="S12" s="44">
        <f t="shared" si="3"/>
        <v>16.5</v>
      </c>
      <c r="T12" s="91">
        <v>16.5</v>
      </c>
      <c r="U12" s="79">
        <f t="shared" si="4"/>
        <v>9.3125</v>
      </c>
      <c r="V12" s="81"/>
      <c r="W12" s="44">
        <f t="shared" si="5"/>
        <v>7.4375</v>
      </c>
      <c r="X12" s="91">
        <v>11</v>
      </c>
      <c r="Y12" s="75"/>
      <c r="Z12" s="91">
        <v>10.75</v>
      </c>
      <c r="AA12" s="103">
        <v>8</v>
      </c>
      <c r="AB12" s="44">
        <f t="shared" si="6"/>
        <v>10.375</v>
      </c>
      <c r="AC12" s="91">
        <v>11.5</v>
      </c>
      <c r="AD12" s="91">
        <v>7</v>
      </c>
      <c r="AE12" s="91">
        <v>11.5</v>
      </c>
      <c r="AF12" s="45">
        <f t="shared" si="7"/>
        <v>10</v>
      </c>
      <c r="AG12" s="91">
        <v>10</v>
      </c>
      <c r="AH12" s="75">
        <v>10</v>
      </c>
      <c r="AI12" s="44">
        <f t="shared" si="8"/>
        <v>13.5</v>
      </c>
      <c r="AJ12" s="91">
        <v>13.5</v>
      </c>
      <c r="AK12" s="79">
        <f t="shared" si="9"/>
        <v>9.03125</v>
      </c>
      <c r="AL12" s="85"/>
      <c r="AM12" s="109">
        <f t="shared" si="10"/>
        <v>9.171875</v>
      </c>
      <c r="AN12" s="42" t="str">
        <f t="shared" si="11"/>
        <v>Ajourné(e)</v>
      </c>
      <c r="AO12" s="21" t="s">
        <v>165</v>
      </c>
    </row>
    <row r="13" spans="1:41" ht="15.75">
      <c r="A13" s="22">
        <v>3</v>
      </c>
      <c r="B13" s="23" t="s">
        <v>11</v>
      </c>
      <c r="C13" s="23" t="s">
        <v>12</v>
      </c>
      <c r="D13" s="23" t="s">
        <v>13</v>
      </c>
      <c r="E13" s="23" t="s">
        <v>14</v>
      </c>
      <c r="F13" s="23" t="s">
        <v>10</v>
      </c>
      <c r="G13" s="44">
        <f t="shared" si="0"/>
        <v>6.125</v>
      </c>
      <c r="H13" s="74"/>
      <c r="I13" s="90">
        <v>12.5</v>
      </c>
      <c r="J13" s="75">
        <v>2</v>
      </c>
      <c r="K13" s="90">
        <v>10</v>
      </c>
      <c r="L13" s="44">
        <f t="shared" si="1"/>
        <v>10.1875</v>
      </c>
      <c r="M13" s="91">
        <v>11.75</v>
      </c>
      <c r="N13" s="91">
        <v>9.25</v>
      </c>
      <c r="O13" s="91">
        <v>8</v>
      </c>
      <c r="P13" s="44">
        <f t="shared" si="2"/>
        <v>7.666666666666667</v>
      </c>
      <c r="Q13" s="75">
        <v>3</v>
      </c>
      <c r="R13" s="77">
        <v>10</v>
      </c>
      <c r="S13" s="44">
        <f t="shared" si="3"/>
        <v>13</v>
      </c>
      <c r="T13" s="91">
        <v>13</v>
      </c>
      <c r="U13" s="79">
        <f t="shared" si="4"/>
        <v>7.859375</v>
      </c>
      <c r="V13" s="81"/>
      <c r="W13" s="44">
        <f t="shared" si="5"/>
        <v>5.125</v>
      </c>
      <c r="X13" s="75"/>
      <c r="Y13" s="91">
        <v>10.5</v>
      </c>
      <c r="Z13" s="91">
        <v>10</v>
      </c>
      <c r="AA13" s="103"/>
      <c r="AB13" s="44">
        <f t="shared" si="6"/>
        <v>10.75</v>
      </c>
      <c r="AC13" s="91">
        <v>10.5</v>
      </c>
      <c r="AD13" s="91">
        <v>10</v>
      </c>
      <c r="AE13" s="91">
        <v>12</v>
      </c>
      <c r="AF13" s="45">
        <f t="shared" si="7"/>
        <v>0</v>
      </c>
      <c r="AG13" s="75"/>
      <c r="AH13" s="75"/>
      <c r="AI13" s="44">
        <f t="shared" si="8"/>
        <v>8.5</v>
      </c>
      <c r="AJ13" s="87">
        <v>8.5</v>
      </c>
      <c r="AK13" s="79">
        <f t="shared" si="9"/>
        <v>5.78125</v>
      </c>
      <c r="AL13" s="85"/>
      <c r="AM13" s="109">
        <f t="shared" si="10"/>
        <v>6.8203125</v>
      </c>
      <c r="AN13" s="42" t="str">
        <f t="shared" si="11"/>
        <v>Ajourné(e)</v>
      </c>
      <c r="AO13" s="21" t="s">
        <v>165</v>
      </c>
    </row>
    <row r="14" spans="1:41" ht="15.75">
      <c r="A14" s="22">
        <v>4</v>
      </c>
      <c r="B14" s="23" t="s">
        <v>19</v>
      </c>
      <c r="C14" s="23" t="s">
        <v>20</v>
      </c>
      <c r="D14" s="23" t="s">
        <v>21</v>
      </c>
      <c r="E14" s="23" t="s">
        <v>22</v>
      </c>
      <c r="F14" s="23" t="s">
        <v>10</v>
      </c>
      <c r="G14" s="44">
        <f t="shared" si="0"/>
        <v>5.75</v>
      </c>
      <c r="H14" s="74"/>
      <c r="I14" s="75"/>
      <c r="J14" s="90">
        <v>12.67</v>
      </c>
      <c r="K14" s="90">
        <v>10.33</v>
      </c>
      <c r="L14" s="44">
        <f t="shared" si="1"/>
        <v>5.8324999999999996</v>
      </c>
      <c r="M14" s="75"/>
      <c r="N14" s="91">
        <v>13.33</v>
      </c>
      <c r="O14" s="91">
        <v>10</v>
      </c>
      <c r="P14" s="44">
        <f t="shared" si="2"/>
        <v>11.055</v>
      </c>
      <c r="Q14" s="91">
        <v>11</v>
      </c>
      <c r="R14" s="77">
        <v>11.0825</v>
      </c>
      <c r="S14" s="44">
        <f t="shared" si="3"/>
        <v>14.75</v>
      </c>
      <c r="T14" s="91">
        <v>14.75</v>
      </c>
      <c r="U14" s="79">
        <f t="shared" si="4"/>
        <v>7.3278125000000003</v>
      </c>
      <c r="V14" s="81"/>
      <c r="W14" s="44">
        <f t="shared" si="5"/>
        <v>9.375</v>
      </c>
      <c r="X14" s="75">
        <v>3</v>
      </c>
      <c r="Y14" s="91">
        <v>15</v>
      </c>
      <c r="Z14" s="91">
        <v>11</v>
      </c>
      <c r="AA14" s="103">
        <v>8.5</v>
      </c>
      <c r="AB14" s="44">
        <f t="shared" si="6"/>
        <v>9.8324999999999996</v>
      </c>
      <c r="AC14" s="75">
        <v>12</v>
      </c>
      <c r="AD14" s="91">
        <v>15.33</v>
      </c>
      <c r="AE14" s="75"/>
      <c r="AF14" s="45">
        <f t="shared" si="7"/>
        <v>10.166666666666666</v>
      </c>
      <c r="AG14" s="91">
        <v>5.5</v>
      </c>
      <c r="AH14" s="91">
        <v>12.5</v>
      </c>
      <c r="AI14" s="44">
        <f t="shared" si="8"/>
        <v>14</v>
      </c>
      <c r="AJ14" s="91">
        <v>14</v>
      </c>
      <c r="AK14" s="79">
        <f t="shared" si="9"/>
        <v>9.926874999999999</v>
      </c>
      <c r="AL14" s="85"/>
      <c r="AM14" s="109">
        <f t="shared" si="10"/>
        <v>8.6273437499999996</v>
      </c>
      <c r="AN14" s="42" t="str">
        <f t="shared" si="11"/>
        <v>Ajourné(e)</v>
      </c>
      <c r="AO14" s="21" t="s">
        <v>165</v>
      </c>
    </row>
    <row r="15" spans="1:41" ht="15.75">
      <c r="A15" s="22">
        <v>5</v>
      </c>
      <c r="B15" s="23" t="s">
        <v>23</v>
      </c>
      <c r="C15" s="23" t="s">
        <v>24</v>
      </c>
      <c r="D15" s="23" t="s">
        <v>25</v>
      </c>
      <c r="E15" s="23" t="s">
        <v>26</v>
      </c>
      <c r="F15" s="23" t="s">
        <v>10</v>
      </c>
      <c r="G15" s="44">
        <f t="shared" si="0"/>
        <v>9.375</v>
      </c>
      <c r="H15" s="90">
        <v>7.5</v>
      </c>
      <c r="I15" s="90">
        <v>10.75</v>
      </c>
      <c r="J15" s="90">
        <v>10.75</v>
      </c>
      <c r="K15" s="90">
        <v>8.5</v>
      </c>
      <c r="L15" s="44">
        <f t="shared" si="1"/>
        <v>10.815000000000001</v>
      </c>
      <c r="M15" s="91">
        <v>10.38</v>
      </c>
      <c r="N15" s="91">
        <v>12</v>
      </c>
      <c r="O15" s="91">
        <v>10.5</v>
      </c>
      <c r="P15" s="44">
        <f t="shared" si="2"/>
        <v>10.833333333333334</v>
      </c>
      <c r="Q15" s="91">
        <v>12</v>
      </c>
      <c r="R15" s="77">
        <v>10.25</v>
      </c>
      <c r="S15" s="44">
        <f t="shared" si="3"/>
        <v>17.5</v>
      </c>
      <c r="T15" s="91">
        <v>17.5</v>
      </c>
      <c r="U15" s="79">
        <f t="shared" si="4"/>
        <v>10.516249999999999</v>
      </c>
      <c r="V15" s="81"/>
      <c r="W15" s="44">
        <f t="shared" si="5"/>
        <v>7.875</v>
      </c>
      <c r="X15" s="75">
        <v>10</v>
      </c>
      <c r="Y15" s="91">
        <v>10</v>
      </c>
      <c r="Z15" s="75">
        <v>11.5</v>
      </c>
      <c r="AA15" s="103"/>
      <c r="AB15" s="44">
        <f t="shared" si="6"/>
        <v>11.065000000000001</v>
      </c>
      <c r="AC15" s="91">
        <v>10.63</v>
      </c>
      <c r="AD15" s="91">
        <v>11</v>
      </c>
      <c r="AE15" s="91">
        <v>12</v>
      </c>
      <c r="AF15" s="45">
        <f t="shared" si="7"/>
        <v>6.666666666666667</v>
      </c>
      <c r="AG15" s="75"/>
      <c r="AH15" s="91">
        <v>10</v>
      </c>
      <c r="AI15" s="44">
        <f t="shared" si="8"/>
        <v>13</v>
      </c>
      <c r="AJ15" s="91">
        <v>13</v>
      </c>
      <c r="AK15" s="79">
        <f t="shared" si="9"/>
        <v>8.7662499999999994</v>
      </c>
      <c r="AL15" s="85"/>
      <c r="AM15" s="109">
        <f t="shared" si="10"/>
        <v>9.6412499999999994</v>
      </c>
      <c r="AN15" s="42" t="str">
        <f t="shared" si="11"/>
        <v>Ajourné(e)</v>
      </c>
      <c r="AO15" s="21" t="s">
        <v>165</v>
      </c>
    </row>
    <row r="16" spans="1:41" ht="15.75">
      <c r="A16" s="22">
        <v>6</v>
      </c>
      <c r="B16" s="23" t="s">
        <v>31</v>
      </c>
      <c r="C16" s="23" t="s">
        <v>32</v>
      </c>
      <c r="D16" s="23" t="s">
        <v>33</v>
      </c>
      <c r="E16" s="23" t="s">
        <v>34</v>
      </c>
      <c r="F16" s="23" t="s">
        <v>15</v>
      </c>
      <c r="G16" s="44">
        <f t="shared" si="0"/>
        <v>5.1875</v>
      </c>
      <c r="H16" s="74"/>
      <c r="I16" s="90">
        <v>10</v>
      </c>
      <c r="J16" s="90">
        <v>10.75</v>
      </c>
      <c r="K16" s="75"/>
      <c r="L16" s="44">
        <f t="shared" si="1"/>
        <v>4.25</v>
      </c>
      <c r="M16" s="75"/>
      <c r="N16" s="87">
        <v>7</v>
      </c>
      <c r="O16" s="91">
        <v>10</v>
      </c>
      <c r="P16" s="44">
        <f t="shared" si="2"/>
        <v>10.666666666666666</v>
      </c>
      <c r="Q16" s="91">
        <v>9.5</v>
      </c>
      <c r="R16" s="77">
        <v>11.25</v>
      </c>
      <c r="S16" s="44">
        <f t="shared" si="3"/>
        <v>12.5</v>
      </c>
      <c r="T16" s="91">
        <v>12.5</v>
      </c>
      <c r="U16" s="79">
        <f t="shared" si="4"/>
        <v>6.4375</v>
      </c>
      <c r="V16" s="81"/>
      <c r="W16" s="44">
        <f t="shared" si="5"/>
        <v>10</v>
      </c>
      <c r="X16" s="91">
        <v>9.75</v>
      </c>
      <c r="Y16" s="91">
        <v>13</v>
      </c>
      <c r="Z16" s="91">
        <v>7</v>
      </c>
      <c r="AA16" s="77">
        <v>10.25</v>
      </c>
      <c r="AB16" s="44">
        <f t="shared" si="6"/>
        <v>11.375</v>
      </c>
      <c r="AC16" s="91">
        <v>11.75</v>
      </c>
      <c r="AD16" s="91">
        <v>7.5</v>
      </c>
      <c r="AE16" s="91">
        <v>14.5</v>
      </c>
      <c r="AF16" s="45">
        <f t="shared" si="7"/>
        <v>11</v>
      </c>
      <c r="AG16" s="91">
        <v>10</v>
      </c>
      <c r="AH16" s="91">
        <v>11.5</v>
      </c>
      <c r="AI16" s="44">
        <f t="shared" si="8"/>
        <v>18</v>
      </c>
      <c r="AJ16" s="91">
        <v>18</v>
      </c>
      <c r="AK16" s="79">
        <f t="shared" si="9"/>
        <v>11.03125</v>
      </c>
      <c r="AL16" s="85"/>
      <c r="AM16" s="109">
        <f t="shared" si="10"/>
        <v>8.734375</v>
      </c>
      <c r="AN16" s="42" t="str">
        <f t="shared" si="11"/>
        <v>Ajourné(e)</v>
      </c>
      <c r="AO16" s="21" t="s">
        <v>165</v>
      </c>
    </row>
    <row r="17" spans="1:41" ht="15.75">
      <c r="A17" s="22">
        <v>7</v>
      </c>
      <c r="B17" s="23" t="s">
        <v>35</v>
      </c>
      <c r="C17" s="23" t="s">
        <v>36</v>
      </c>
      <c r="D17" s="23" t="s">
        <v>37</v>
      </c>
      <c r="E17" s="33">
        <v>33853</v>
      </c>
      <c r="F17" s="23" t="s">
        <v>38</v>
      </c>
      <c r="G17" s="44">
        <f t="shared" si="0"/>
        <v>5.25</v>
      </c>
      <c r="H17" s="74"/>
      <c r="I17" s="90">
        <v>10.5</v>
      </c>
      <c r="J17" s="75"/>
      <c r="K17" s="74">
        <v>10.5</v>
      </c>
      <c r="L17" s="44">
        <f t="shared" si="1"/>
        <v>10.5</v>
      </c>
      <c r="M17" s="91">
        <v>6.5</v>
      </c>
      <c r="N17" s="91">
        <v>14</v>
      </c>
      <c r="O17" s="91">
        <v>15</v>
      </c>
      <c r="P17" s="44">
        <f t="shared" si="2"/>
        <v>8.3333333333333339</v>
      </c>
      <c r="Q17" s="75">
        <v>5</v>
      </c>
      <c r="R17" s="77">
        <v>10</v>
      </c>
      <c r="S17" s="44">
        <f t="shared" si="3"/>
        <v>11</v>
      </c>
      <c r="T17" s="91">
        <v>11</v>
      </c>
      <c r="U17" s="79">
        <f t="shared" si="4"/>
        <v>7.5</v>
      </c>
      <c r="V17" s="81"/>
      <c r="W17" s="44">
        <f t="shared" si="5"/>
        <v>8.9375</v>
      </c>
      <c r="X17" s="75"/>
      <c r="Y17" s="91">
        <v>11.5</v>
      </c>
      <c r="Z17" s="91">
        <v>12</v>
      </c>
      <c r="AA17" s="77">
        <v>12.25</v>
      </c>
      <c r="AB17" s="44">
        <f t="shared" si="6"/>
        <v>11.125</v>
      </c>
      <c r="AC17" s="91">
        <v>11.25</v>
      </c>
      <c r="AD17" s="91">
        <v>9</v>
      </c>
      <c r="AE17" s="91">
        <v>13</v>
      </c>
      <c r="AF17" s="45">
        <f t="shared" si="7"/>
        <v>8.6666666666666661</v>
      </c>
      <c r="AG17" s="75"/>
      <c r="AH17" s="91">
        <v>13</v>
      </c>
      <c r="AI17" s="44">
        <f t="shared" si="8"/>
        <v>11</v>
      </c>
      <c r="AJ17" s="91">
        <v>11</v>
      </c>
      <c r="AK17" s="79">
        <f t="shared" si="9"/>
        <v>9.5625</v>
      </c>
      <c r="AL17" s="85"/>
      <c r="AM17" s="109">
        <f t="shared" si="10"/>
        <v>8.53125</v>
      </c>
      <c r="AN17" s="42" t="str">
        <f t="shared" si="11"/>
        <v>Ajourné(e)</v>
      </c>
      <c r="AO17" s="21" t="s">
        <v>165</v>
      </c>
    </row>
    <row r="18" spans="1:41" ht="15.75">
      <c r="A18" s="22">
        <v>8</v>
      </c>
      <c r="B18" s="23" t="s">
        <v>39</v>
      </c>
      <c r="C18" s="23" t="s">
        <v>40</v>
      </c>
      <c r="D18" s="23" t="s">
        <v>30</v>
      </c>
      <c r="E18" s="23" t="s">
        <v>41</v>
      </c>
      <c r="F18" s="23" t="s">
        <v>10</v>
      </c>
      <c r="G18" s="44">
        <f t="shared" si="0"/>
        <v>6</v>
      </c>
      <c r="H18" s="74"/>
      <c r="I18" s="90">
        <v>10</v>
      </c>
      <c r="J18" s="75"/>
      <c r="K18" s="74">
        <v>14</v>
      </c>
      <c r="L18" s="44">
        <f t="shared" si="1"/>
        <v>5</v>
      </c>
      <c r="M18" s="75"/>
      <c r="N18" s="91">
        <v>10</v>
      </c>
      <c r="O18" s="91">
        <v>10</v>
      </c>
      <c r="P18" s="44">
        <f t="shared" si="2"/>
        <v>13</v>
      </c>
      <c r="Q18" s="91">
        <v>16.5</v>
      </c>
      <c r="R18" s="77">
        <v>11.25</v>
      </c>
      <c r="S18" s="44">
        <f t="shared" si="3"/>
        <v>11</v>
      </c>
      <c r="T18" s="91">
        <v>11</v>
      </c>
      <c r="U18" s="79">
        <f t="shared" si="4"/>
        <v>7.375</v>
      </c>
      <c r="V18" s="81"/>
      <c r="W18" s="44">
        <f t="shared" si="5"/>
        <v>10.7075</v>
      </c>
      <c r="X18" s="91">
        <v>11.33</v>
      </c>
      <c r="Y18" s="91">
        <v>10</v>
      </c>
      <c r="Z18" s="91">
        <v>16.5</v>
      </c>
      <c r="AA18" s="77">
        <v>5</v>
      </c>
      <c r="AB18" s="44">
        <f t="shared" si="6"/>
        <v>11.870000000000001</v>
      </c>
      <c r="AC18" s="91">
        <v>11.66</v>
      </c>
      <c r="AD18" s="91">
        <v>12.5</v>
      </c>
      <c r="AE18" s="91">
        <v>11.66</v>
      </c>
      <c r="AF18" s="45">
        <f t="shared" si="7"/>
        <v>10.166666666666666</v>
      </c>
      <c r="AG18" s="91">
        <v>6.5</v>
      </c>
      <c r="AH18" s="91">
        <v>12</v>
      </c>
      <c r="AI18" s="44">
        <f t="shared" si="8"/>
        <v>10.5</v>
      </c>
      <c r="AJ18" s="91">
        <v>10.5</v>
      </c>
      <c r="AK18" s="79">
        <f t="shared" si="9"/>
        <v>10.883749999999999</v>
      </c>
      <c r="AL18" s="85"/>
      <c r="AM18" s="109">
        <f t="shared" si="10"/>
        <v>9.1293749999999996</v>
      </c>
      <c r="AN18" s="42" t="str">
        <f t="shared" si="11"/>
        <v>Ajourné(e)</v>
      </c>
      <c r="AO18" s="21" t="s">
        <v>165</v>
      </c>
    </row>
    <row r="19" spans="1:41" ht="15.75">
      <c r="A19" s="22">
        <v>9</v>
      </c>
      <c r="B19" s="23" t="s">
        <v>42</v>
      </c>
      <c r="C19" s="23" t="s">
        <v>43</v>
      </c>
      <c r="D19" s="23" t="s">
        <v>44</v>
      </c>
      <c r="E19" s="23" t="s">
        <v>45</v>
      </c>
      <c r="F19" s="23" t="s">
        <v>10</v>
      </c>
      <c r="G19" s="44">
        <f t="shared" si="0"/>
        <v>8.375</v>
      </c>
      <c r="H19" s="90">
        <v>13</v>
      </c>
      <c r="I19" s="90">
        <v>10</v>
      </c>
      <c r="J19" s="75">
        <v>10.5</v>
      </c>
      <c r="K19" s="75"/>
      <c r="L19" s="44">
        <f t="shared" si="1"/>
        <v>11.25</v>
      </c>
      <c r="M19" s="91">
        <v>11</v>
      </c>
      <c r="N19" s="91">
        <v>11</v>
      </c>
      <c r="O19" s="91">
        <v>12</v>
      </c>
      <c r="P19" s="44">
        <f t="shared" si="2"/>
        <v>10.166666666666666</v>
      </c>
      <c r="Q19" s="91">
        <v>10.5</v>
      </c>
      <c r="R19" s="91">
        <v>10</v>
      </c>
      <c r="S19" s="44">
        <f t="shared" si="3"/>
        <v>16.5</v>
      </c>
      <c r="T19" s="91">
        <v>16.5</v>
      </c>
      <c r="U19" s="79">
        <f t="shared" si="4"/>
        <v>9.9375</v>
      </c>
      <c r="V19" s="81"/>
      <c r="W19" s="44">
        <f t="shared" si="5"/>
        <v>8.625</v>
      </c>
      <c r="X19" s="75"/>
      <c r="Y19" s="91">
        <v>12.25</v>
      </c>
      <c r="Z19" s="91">
        <v>11.75</v>
      </c>
      <c r="AA19" s="77">
        <v>10.5</v>
      </c>
      <c r="AB19" s="44">
        <f t="shared" si="6"/>
        <v>9.875</v>
      </c>
      <c r="AC19" s="91">
        <v>11.75</v>
      </c>
      <c r="AD19" s="87">
        <v>6</v>
      </c>
      <c r="AE19" s="91">
        <v>10</v>
      </c>
      <c r="AF19" s="45">
        <f t="shared" si="7"/>
        <v>10.333333333333334</v>
      </c>
      <c r="AG19" s="91">
        <v>11</v>
      </c>
      <c r="AH19" s="75">
        <v>10</v>
      </c>
      <c r="AI19" s="44">
        <f t="shared" si="8"/>
        <v>17.5</v>
      </c>
      <c r="AJ19" s="91">
        <v>17.5</v>
      </c>
      <c r="AK19" s="79">
        <f t="shared" si="9"/>
        <v>9.8125</v>
      </c>
      <c r="AL19" s="85"/>
      <c r="AM19" s="109">
        <f t="shared" si="10"/>
        <v>9.875</v>
      </c>
      <c r="AN19" s="42" t="str">
        <f t="shared" si="11"/>
        <v>Ajourné(e)</v>
      </c>
      <c r="AO19" s="21" t="s">
        <v>165</v>
      </c>
    </row>
    <row r="20" spans="1:41" ht="15.75">
      <c r="A20" s="22">
        <v>10</v>
      </c>
      <c r="B20" s="23" t="s">
        <v>46</v>
      </c>
      <c r="C20" s="23" t="s">
        <v>47</v>
      </c>
      <c r="D20" s="23" t="s">
        <v>48</v>
      </c>
      <c r="E20" s="23" t="s">
        <v>49</v>
      </c>
      <c r="F20" s="23" t="s">
        <v>5</v>
      </c>
      <c r="G20" s="44">
        <f t="shared" si="0"/>
        <v>9.9175000000000004</v>
      </c>
      <c r="H20" s="90">
        <v>10</v>
      </c>
      <c r="I20" s="75">
        <v>7</v>
      </c>
      <c r="J20" s="90">
        <v>11</v>
      </c>
      <c r="K20" s="90">
        <v>11.67</v>
      </c>
      <c r="L20" s="44">
        <f t="shared" si="1"/>
        <v>10.4575</v>
      </c>
      <c r="M20" s="91">
        <v>10.5</v>
      </c>
      <c r="N20" s="87">
        <v>7.83</v>
      </c>
      <c r="O20" s="91">
        <v>13</v>
      </c>
      <c r="P20" s="44">
        <f t="shared" si="2"/>
        <v>10.5</v>
      </c>
      <c r="Q20" s="75">
        <v>11.5</v>
      </c>
      <c r="R20" s="91">
        <v>10</v>
      </c>
      <c r="S20" s="44">
        <f t="shared" si="3"/>
        <v>14.25</v>
      </c>
      <c r="T20" s="91">
        <v>14.25</v>
      </c>
      <c r="U20" s="79">
        <f t="shared" si="4"/>
        <v>10.432500000000001</v>
      </c>
      <c r="V20" s="81"/>
      <c r="W20" s="44">
        <f t="shared" si="5"/>
        <v>8.9574999999999996</v>
      </c>
      <c r="X20" s="91">
        <v>7</v>
      </c>
      <c r="Y20" s="91">
        <v>11</v>
      </c>
      <c r="Z20" s="91">
        <v>6.33</v>
      </c>
      <c r="AA20" s="77">
        <v>11.5</v>
      </c>
      <c r="AB20" s="44">
        <f t="shared" si="6"/>
        <v>12.125</v>
      </c>
      <c r="AC20" s="91">
        <v>13</v>
      </c>
      <c r="AD20" s="91">
        <v>9.5</v>
      </c>
      <c r="AE20" s="91">
        <v>13</v>
      </c>
      <c r="AF20" s="45">
        <f t="shared" si="7"/>
        <v>11.666666666666666</v>
      </c>
      <c r="AG20" s="91">
        <v>9</v>
      </c>
      <c r="AH20" s="91">
        <v>13</v>
      </c>
      <c r="AI20" s="44">
        <f t="shared" si="8"/>
        <v>12.25</v>
      </c>
      <c r="AJ20" s="91">
        <v>12.25</v>
      </c>
      <c r="AK20" s="79">
        <f t="shared" si="9"/>
        <v>10.463125</v>
      </c>
      <c r="AL20" s="85"/>
      <c r="AM20" s="109">
        <f t="shared" si="10"/>
        <v>10.447812500000001</v>
      </c>
      <c r="AN20" s="42" t="str">
        <f t="shared" si="11"/>
        <v>Admis(e)</v>
      </c>
      <c r="AO20" s="21" t="s">
        <v>165</v>
      </c>
    </row>
    <row r="21" spans="1:41" ht="15.75">
      <c r="A21" s="22">
        <v>11</v>
      </c>
      <c r="B21" s="23" t="s">
        <v>51</v>
      </c>
      <c r="C21" s="89" t="s">
        <v>52</v>
      </c>
      <c r="D21" s="23" t="s">
        <v>53</v>
      </c>
      <c r="E21" s="23" t="s">
        <v>54</v>
      </c>
      <c r="F21" s="23" t="s">
        <v>55</v>
      </c>
      <c r="G21" s="44">
        <f t="shared" si="0"/>
        <v>7.5</v>
      </c>
      <c r="H21" s="75"/>
      <c r="I21" s="90">
        <v>10</v>
      </c>
      <c r="J21" s="90">
        <v>10</v>
      </c>
      <c r="K21" s="90">
        <v>10</v>
      </c>
      <c r="L21" s="44">
        <f t="shared" si="1"/>
        <v>8</v>
      </c>
      <c r="M21" s="91">
        <v>10</v>
      </c>
      <c r="N21" s="75"/>
      <c r="O21" s="91">
        <v>12</v>
      </c>
      <c r="P21" s="44">
        <f t="shared" si="2"/>
        <v>7.333333333333333</v>
      </c>
      <c r="Q21" s="75"/>
      <c r="R21" s="91">
        <v>11</v>
      </c>
      <c r="S21" s="44">
        <f t="shared" si="3"/>
        <v>12.5</v>
      </c>
      <c r="T21" s="91">
        <v>12.5</v>
      </c>
      <c r="U21" s="79">
        <f t="shared" si="4"/>
        <v>7.90625</v>
      </c>
      <c r="V21" s="81"/>
      <c r="W21" s="44">
        <f t="shared" si="5"/>
        <v>7.7174999999999994</v>
      </c>
      <c r="X21" s="91">
        <v>10.83</v>
      </c>
      <c r="Y21" s="91">
        <v>10</v>
      </c>
      <c r="Z21" s="75"/>
      <c r="AA21" s="77">
        <v>10.039999999999999</v>
      </c>
      <c r="AB21" s="44">
        <f t="shared" si="6"/>
        <v>2.3325</v>
      </c>
      <c r="AC21" s="75"/>
      <c r="AD21" s="75"/>
      <c r="AE21" s="87">
        <v>9.33</v>
      </c>
      <c r="AF21" s="45">
        <f t="shared" si="7"/>
        <v>8.6666666666666661</v>
      </c>
      <c r="AG21" s="75"/>
      <c r="AH21" s="91">
        <v>13</v>
      </c>
      <c r="AI21" s="44">
        <f t="shared" si="8"/>
        <v>10.5</v>
      </c>
      <c r="AJ21" s="91">
        <v>10.5</v>
      </c>
      <c r="AK21" s="79">
        <f t="shared" si="9"/>
        <v>6.7231249999999996</v>
      </c>
      <c r="AL21" s="85"/>
      <c r="AM21" s="109">
        <f t="shared" si="10"/>
        <v>7.3146874999999998</v>
      </c>
      <c r="AN21" s="42" t="str">
        <f t="shared" si="11"/>
        <v>Ajourné(e)</v>
      </c>
      <c r="AO21" s="21" t="s">
        <v>165</v>
      </c>
    </row>
    <row r="22" spans="1:41" ht="15.75">
      <c r="A22" s="22">
        <v>12</v>
      </c>
      <c r="B22" s="23" t="s">
        <v>57</v>
      </c>
      <c r="C22" s="23" t="s">
        <v>58</v>
      </c>
      <c r="D22" s="23" t="s">
        <v>59</v>
      </c>
      <c r="E22" s="23" t="s">
        <v>60</v>
      </c>
      <c r="F22" s="23" t="s">
        <v>17</v>
      </c>
      <c r="G22" s="44">
        <f t="shared" si="0"/>
        <v>2.5</v>
      </c>
      <c r="H22" s="75"/>
      <c r="I22" s="75"/>
      <c r="J22" s="90">
        <v>10</v>
      </c>
      <c r="K22" s="75"/>
      <c r="L22" s="44">
        <f t="shared" si="1"/>
        <v>6.4175000000000004</v>
      </c>
      <c r="M22" s="75"/>
      <c r="N22" s="91">
        <v>13.17</v>
      </c>
      <c r="O22" s="91">
        <v>12.5</v>
      </c>
      <c r="P22" s="44">
        <f t="shared" si="2"/>
        <v>12.195</v>
      </c>
      <c r="Q22" s="91">
        <v>12.5</v>
      </c>
      <c r="R22" s="77">
        <v>12.0425</v>
      </c>
      <c r="S22" s="44">
        <f t="shared" si="3"/>
        <v>14.75</v>
      </c>
      <c r="T22" s="91">
        <v>14.75</v>
      </c>
      <c r="U22" s="79">
        <f t="shared" si="4"/>
        <v>6.0628124999999997</v>
      </c>
      <c r="V22" s="81"/>
      <c r="W22" s="44">
        <f t="shared" si="5"/>
        <v>7.625</v>
      </c>
      <c r="X22" s="75"/>
      <c r="Y22" s="91">
        <v>13</v>
      </c>
      <c r="Z22" s="91">
        <v>12.5</v>
      </c>
      <c r="AA22" s="103">
        <v>5</v>
      </c>
      <c r="AB22" s="44">
        <f t="shared" si="6"/>
        <v>7.5</v>
      </c>
      <c r="AC22" s="75">
        <v>8</v>
      </c>
      <c r="AD22" s="91">
        <v>14</v>
      </c>
      <c r="AE22" s="75"/>
      <c r="AF22" s="45">
        <f t="shared" si="7"/>
        <v>10.333333333333334</v>
      </c>
      <c r="AG22" s="91">
        <v>10</v>
      </c>
      <c r="AH22" s="91">
        <v>10.5</v>
      </c>
      <c r="AI22" s="44">
        <f t="shared" si="8"/>
        <v>13</v>
      </c>
      <c r="AJ22" s="91">
        <v>13</v>
      </c>
      <c r="AK22" s="79">
        <f t="shared" si="9"/>
        <v>8.4375</v>
      </c>
      <c r="AL22" s="85"/>
      <c r="AM22" s="109">
        <f t="shared" si="10"/>
        <v>7.2501562499999999</v>
      </c>
      <c r="AN22" s="42" t="str">
        <f t="shared" si="11"/>
        <v>Ajourné(e)</v>
      </c>
      <c r="AO22" s="21" t="s">
        <v>165</v>
      </c>
    </row>
    <row r="23" spans="1:41" ht="15.75">
      <c r="A23" s="22">
        <v>13</v>
      </c>
      <c r="B23" s="23" t="s">
        <v>61</v>
      </c>
      <c r="C23" s="23" t="s">
        <v>62</v>
      </c>
      <c r="D23" s="23" t="s">
        <v>63</v>
      </c>
      <c r="E23" s="23" t="s">
        <v>64</v>
      </c>
      <c r="F23" s="23" t="s">
        <v>10</v>
      </c>
      <c r="G23" s="44">
        <f t="shared" si="0"/>
        <v>10.75</v>
      </c>
      <c r="H23" s="90">
        <v>11</v>
      </c>
      <c r="I23" s="90">
        <v>11</v>
      </c>
      <c r="J23" s="90">
        <v>10.5</v>
      </c>
      <c r="K23" s="90">
        <v>10.5</v>
      </c>
      <c r="L23" s="44">
        <f t="shared" si="1"/>
        <v>10</v>
      </c>
      <c r="M23" s="91">
        <v>10</v>
      </c>
      <c r="N23" s="91">
        <v>10</v>
      </c>
      <c r="O23" s="91">
        <v>10</v>
      </c>
      <c r="P23" s="44">
        <f t="shared" si="2"/>
        <v>11.333333333333334</v>
      </c>
      <c r="Q23" s="91">
        <v>10</v>
      </c>
      <c r="R23" s="91">
        <v>12</v>
      </c>
      <c r="S23" s="44">
        <f t="shared" si="3"/>
        <v>10</v>
      </c>
      <c r="T23" s="91">
        <v>10</v>
      </c>
      <c r="U23" s="79">
        <f t="shared" si="4"/>
        <v>10.625</v>
      </c>
      <c r="V23" s="81"/>
      <c r="W23" s="44">
        <f t="shared" si="5"/>
        <v>5.625</v>
      </c>
      <c r="X23" s="75"/>
      <c r="Y23" s="91">
        <v>11</v>
      </c>
      <c r="Z23" s="75"/>
      <c r="AA23" s="77">
        <v>11.5</v>
      </c>
      <c r="AB23" s="44">
        <f t="shared" si="6"/>
        <v>10.5</v>
      </c>
      <c r="AC23" s="91">
        <v>8.75</v>
      </c>
      <c r="AD23" s="91">
        <v>14.5</v>
      </c>
      <c r="AE23" s="91">
        <v>10</v>
      </c>
      <c r="AF23" s="45">
        <f t="shared" si="7"/>
        <v>7.666666666666667</v>
      </c>
      <c r="AG23" s="91">
        <v>10</v>
      </c>
      <c r="AH23" s="75">
        <v>6.5</v>
      </c>
      <c r="AI23" s="44">
        <f t="shared" si="8"/>
        <v>11</v>
      </c>
      <c r="AJ23" s="91">
        <v>11</v>
      </c>
      <c r="AK23" s="79">
        <f t="shared" si="9"/>
        <v>7.5625</v>
      </c>
      <c r="AL23" s="85"/>
      <c r="AM23" s="109">
        <f t="shared" si="10"/>
        <v>9.09375</v>
      </c>
      <c r="AN23" s="42" t="str">
        <f t="shared" si="11"/>
        <v>Ajourné(e)</v>
      </c>
      <c r="AO23" s="21" t="s">
        <v>165</v>
      </c>
    </row>
    <row r="24" spans="1:41" ht="15.75">
      <c r="A24" s="22">
        <v>14</v>
      </c>
      <c r="B24" s="23" t="s">
        <v>68</v>
      </c>
      <c r="C24" s="23" t="s">
        <v>69</v>
      </c>
      <c r="D24" s="23" t="s">
        <v>70</v>
      </c>
      <c r="E24" s="23" t="s">
        <v>71</v>
      </c>
      <c r="F24" s="23" t="s">
        <v>10</v>
      </c>
      <c r="G24" s="44">
        <f t="shared" si="0"/>
        <v>7.9175000000000004</v>
      </c>
      <c r="H24" s="75"/>
      <c r="I24" s="90">
        <v>11.67</v>
      </c>
      <c r="J24" s="90">
        <v>10</v>
      </c>
      <c r="K24" s="90">
        <v>10</v>
      </c>
      <c r="L24" s="44">
        <f t="shared" si="1"/>
        <v>6.5</v>
      </c>
      <c r="M24" s="75"/>
      <c r="N24" s="91">
        <v>12.5</v>
      </c>
      <c r="O24" s="91">
        <v>13.5</v>
      </c>
      <c r="P24" s="44">
        <f t="shared" si="2"/>
        <v>0</v>
      </c>
      <c r="Q24" s="75"/>
      <c r="R24" s="75"/>
      <c r="S24" s="44">
        <f t="shared" si="3"/>
        <v>14.13</v>
      </c>
      <c r="T24" s="91">
        <v>14.13</v>
      </c>
      <c r="U24" s="79">
        <f t="shared" si="4"/>
        <v>6.4668749999999999</v>
      </c>
      <c r="V24" s="81"/>
      <c r="W24" s="44">
        <f t="shared" si="5"/>
        <v>2.5</v>
      </c>
      <c r="X24" s="75"/>
      <c r="Y24" s="91">
        <v>10</v>
      </c>
      <c r="Z24" s="75"/>
      <c r="AA24" s="103"/>
      <c r="AB24" s="44">
        <f t="shared" si="6"/>
        <v>9.75</v>
      </c>
      <c r="AC24" s="91">
        <v>10</v>
      </c>
      <c r="AD24" s="87">
        <v>9</v>
      </c>
      <c r="AE24" s="91">
        <v>10</v>
      </c>
      <c r="AF24" s="45">
        <f t="shared" si="7"/>
        <v>7</v>
      </c>
      <c r="AG24" s="75"/>
      <c r="AH24" s="91">
        <v>10.5</v>
      </c>
      <c r="AI24" s="44">
        <f t="shared" si="8"/>
        <v>13.25</v>
      </c>
      <c r="AJ24" s="91">
        <v>13.25</v>
      </c>
      <c r="AK24" s="79">
        <f t="shared" si="9"/>
        <v>5.828125</v>
      </c>
      <c r="AL24" s="85"/>
      <c r="AM24" s="109">
        <f t="shared" si="10"/>
        <v>6.1475</v>
      </c>
      <c r="AN24" s="42" t="str">
        <f t="shared" si="11"/>
        <v>Ajourné(e)</v>
      </c>
      <c r="AO24" s="21" t="s">
        <v>165</v>
      </c>
    </row>
    <row r="25" spans="1:41" ht="15.75">
      <c r="A25" s="22">
        <v>15</v>
      </c>
      <c r="B25" s="23" t="s">
        <v>72</v>
      </c>
      <c r="C25" s="23" t="s">
        <v>73</v>
      </c>
      <c r="D25" s="23" t="s">
        <v>74</v>
      </c>
      <c r="E25" s="34" t="s">
        <v>75</v>
      </c>
      <c r="F25" s="23" t="s">
        <v>76</v>
      </c>
      <c r="G25" s="44">
        <f t="shared" si="0"/>
        <v>11.414999999999999</v>
      </c>
      <c r="H25" s="90">
        <v>12</v>
      </c>
      <c r="I25" s="90">
        <v>10.83</v>
      </c>
      <c r="J25" s="90">
        <v>12.83</v>
      </c>
      <c r="K25" s="90">
        <v>10</v>
      </c>
      <c r="L25" s="44">
        <f t="shared" si="1"/>
        <v>9.5425000000000004</v>
      </c>
      <c r="M25" s="91">
        <v>6.5</v>
      </c>
      <c r="N25" s="91">
        <v>11.67</v>
      </c>
      <c r="O25" s="91">
        <v>13.5</v>
      </c>
      <c r="P25" s="44">
        <f t="shared" si="2"/>
        <v>11.611666666666666</v>
      </c>
      <c r="Q25" s="91">
        <v>11.5</v>
      </c>
      <c r="R25" s="77">
        <v>11.6675</v>
      </c>
      <c r="S25" s="44">
        <f t="shared" si="3"/>
        <v>9.75</v>
      </c>
      <c r="T25" s="87">
        <v>9.75</v>
      </c>
      <c r="U25" s="79">
        <f t="shared" si="4"/>
        <v>10.879687500000001</v>
      </c>
      <c r="V25" s="81"/>
      <c r="W25" s="44">
        <f t="shared" si="5"/>
        <v>5.375</v>
      </c>
      <c r="X25" s="75"/>
      <c r="Y25" s="91">
        <v>10</v>
      </c>
      <c r="Z25" s="91">
        <v>11.5</v>
      </c>
      <c r="AA25" s="103"/>
      <c r="AB25" s="44">
        <f t="shared" si="6"/>
        <v>8.2925000000000004</v>
      </c>
      <c r="AC25" s="75">
        <v>9</v>
      </c>
      <c r="AD25" s="91">
        <v>15.17</v>
      </c>
      <c r="AE25" s="75"/>
      <c r="AF25" s="45">
        <f t="shared" si="7"/>
        <v>11.833333333333334</v>
      </c>
      <c r="AG25" s="91">
        <v>7.5</v>
      </c>
      <c r="AH25" s="91">
        <v>14</v>
      </c>
      <c r="AI25" s="44">
        <f t="shared" si="8"/>
        <v>11.75</v>
      </c>
      <c r="AJ25" s="91">
        <v>11.75</v>
      </c>
      <c r="AK25" s="79">
        <f t="shared" si="9"/>
        <v>7.7137500000000001</v>
      </c>
      <c r="AL25" s="85"/>
      <c r="AM25" s="109">
        <f t="shared" si="10"/>
        <v>9.2967187500000001</v>
      </c>
      <c r="AN25" s="42" t="str">
        <f t="shared" si="11"/>
        <v>Ajourné(e)</v>
      </c>
      <c r="AO25" s="21" t="s">
        <v>165</v>
      </c>
    </row>
    <row r="26" spans="1:41" ht="15.75">
      <c r="A26" s="22">
        <v>16</v>
      </c>
      <c r="B26" s="23" t="s">
        <v>77</v>
      </c>
      <c r="C26" s="23" t="s">
        <v>78</v>
      </c>
      <c r="D26" s="23" t="s">
        <v>79</v>
      </c>
      <c r="E26" s="34" t="s">
        <v>80</v>
      </c>
      <c r="F26" s="23" t="s">
        <v>81</v>
      </c>
      <c r="G26" s="44">
        <f t="shared" si="0"/>
        <v>9.7074999999999996</v>
      </c>
      <c r="H26" s="90">
        <v>12</v>
      </c>
      <c r="I26" s="90">
        <v>11.83</v>
      </c>
      <c r="J26" s="90">
        <v>10</v>
      </c>
      <c r="K26" s="90">
        <v>5</v>
      </c>
      <c r="L26" s="44">
        <f t="shared" si="1"/>
        <v>12.75</v>
      </c>
      <c r="M26" s="91">
        <v>14</v>
      </c>
      <c r="N26" s="91">
        <v>10</v>
      </c>
      <c r="O26" s="91">
        <v>13</v>
      </c>
      <c r="P26" s="44">
        <f t="shared" si="2"/>
        <v>7.041666666666667</v>
      </c>
      <c r="Q26" s="91">
        <v>3</v>
      </c>
      <c r="R26" s="77">
        <v>9.0625</v>
      </c>
      <c r="S26" s="44">
        <f t="shared" si="3"/>
        <v>10.5</v>
      </c>
      <c r="T26" s="91">
        <v>10.5</v>
      </c>
      <c r="U26" s="79">
        <f t="shared" si="4"/>
        <v>10.0178125</v>
      </c>
      <c r="V26" s="81"/>
      <c r="W26" s="44">
        <f t="shared" si="5"/>
        <v>6.125</v>
      </c>
      <c r="X26" s="75"/>
      <c r="Y26" s="91">
        <v>10</v>
      </c>
      <c r="Z26" s="75">
        <v>10</v>
      </c>
      <c r="AA26" s="103">
        <v>4.5</v>
      </c>
      <c r="AB26" s="44">
        <f t="shared" si="6"/>
        <v>7.5</v>
      </c>
      <c r="AC26" s="75">
        <v>10</v>
      </c>
      <c r="AD26" s="91">
        <v>10</v>
      </c>
      <c r="AE26" s="75"/>
      <c r="AF26" s="45">
        <f t="shared" si="7"/>
        <v>12</v>
      </c>
      <c r="AG26" s="91">
        <v>8</v>
      </c>
      <c r="AH26" s="91">
        <v>14</v>
      </c>
      <c r="AI26" s="44">
        <f t="shared" si="8"/>
        <v>14</v>
      </c>
      <c r="AJ26" s="91">
        <v>14</v>
      </c>
      <c r="AK26" s="79">
        <f t="shared" si="9"/>
        <v>8.0625</v>
      </c>
      <c r="AL26" s="85"/>
      <c r="AM26" s="109">
        <f t="shared" si="10"/>
        <v>9.040156249999999</v>
      </c>
      <c r="AN26" s="42" t="str">
        <f t="shared" si="11"/>
        <v>Ajourné(e)</v>
      </c>
      <c r="AO26" s="21" t="s">
        <v>165</v>
      </c>
    </row>
    <row r="27" spans="1:41" ht="15.75">
      <c r="A27" s="22">
        <v>17</v>
      </c>
      <c r="B27" s="23" t="s">
        <v>83</v>
      </c>
      <c r="C27" s="23" t="s">
        <v>84</v>
      </c>
      <c r="D27" s="23" t="s">
        <v>28</v>
      </c>
      <c r="E27" s="33">
        <v>33815</v>
      </c>
      <c r="F27" s="23" t="s">
        <v>85</v>
      </c>
      <c r="G27" s="44">
        <f t="shared" si="0"/>
        <v>7.75</v>
      </c>
      <c r="H27" s="80">
        <v>0.5</v>
      </c>
      <c r="I27" s="90">
        <v>10</v>
      </c>
      <c r="J27" s="90">
        <v>10.5</v>
      </c>
      <c r="K27" s="75">
        <v>10</v>
      </c>
      <c r="L27" s="44">
        <f t="shared" si="1"/>
        <v>11.375</v>
      </c>
      <c r="M27" s="91">
        <v>10</v>
      </c>
      <c r="N27" s="91">
        <v>12</v>
      </c>
      <c r="O27" s="91">
        <v>13.5</v>
      </c>
      <c r="P27" s="44">
        <f t="shared" si="2"/>
        <v>11</v>
      </c>
      <c r="Q27" s="91">
        <v>12</v>
      </c>
      <c r="R27" s="77">
        <v>10.5</v>
      </c>
      <c r="S27" s="44">
        <f t="shared" si="3"/>
        <v>10.75</v>
      </c>
      <c r="T27" s="91">
        <v>10.75</v>
      </c>
      <c r="U27" s="79">
        <f t="shared" si="4"/>
        <v>9.453125</v>
      </c>
      <c r="V27" s="81"/>
      <c r="W27" s="44">
        <f t="shared" si="5"/>
        <v>10.17</v>
      </c>
      <c r="X27" s="91">
        <v>10.75</v>
      </c>
      <c r="Y27" s="91">
        <v>12.68</v>
      </c>
      <c r="Z27" s="91">
        <v>9.25</v>
      </c>
      <c r="AA27" s="77">
        <v>8</v>
      </c>
      <c r="AB27" s="44">
        <f t="shared" si="6"/>
        <v>10.5625</v>
      </c>
      <c r="AC27" s="91">
        <v>9.25</v>
      </c>
      <c r="AD27" s="91">
        <v>14</v>
      </c>
      <c r="AE27" s="91">
        <v>9.75</v>
      </c>
      <c r="AF27" s="45">
        <f t="shared" si="7"/>
        <v>11</v>
      </c>
      <c r="AG27" s="91">
        <v>10</v>
      </c>
      <c r="AH27" s="91">
        <v>11.5</v>
      </c>
      <c r="AI27" s="44">
        <f t="shared" si="8"/>
        <v>6.25</v>
      </c>
      <c r="AJ27" s="108">
        <v>6.25</v>
      </c>
      <c r="AK27" s="79">
        <f t="shared" si="9"/>
        <v>10.178750000000001</v>
      </c>
      <c r="AL27" s="85"/>
      <c r="AM27" s="109">
        <f t="shared" si="10"/>
        <v>9.8159375000000004</v>
      </c>
      <c r="AN27" s="42" t="str">
        <f t="shared" si="11"/>
        <v>Ajourné(e)</v>
      </c>
      <c r="AO27" s="21" t="s">
        <v>165</v>
      </c>
    </row>
    <row r="28" spans="1:41" ht="15.75">
      <c r="A28" s="22">
        <v>18</v>
      </c>
      <c r="B28" s="23" t="s">
        <v>86</v>
      </c>
      <c r="C28" s="23" t="s">
        <v>87</v>
      </c>
      <c r="D28" s="23" t="s">
        <v>67</v>
      </c>
      <c r="E28" s="23" t="s">
        <v>88</v>
      </c>
      <c r="F28" s="23" t="s">
        <v>56</v>
      </c>
      <c r="G28" s="44">
        <f t="shared" si="0"/>
        <v>8</v>
      </c>
      <c r="H28" s="75"/>
      <c r="I28" s="90">
        <v>10</v>
      </c>
      <c r="J28" s="90">
        <v>12</v>
      </c>
      <c r="K28" s="90">
        <v>10</v>
      </c>
      <c r="L28" s="44">
        <f t="shared" si="1"/>
        <v>11.125</v>
      </c>
      <c r="M28" s="91">
        <v>8.5</v>
      </c>
      <c r="N28" s="91">
        <v>14</v>
      </c>
      <c r="O28" s="91">
        <v>13.5</v>
      </c>
      <c r="P28" s="44">
        <f t="shared" si="2"/>
        <v>10.333333333333334</v>
      </c>
      <c r="Q28" s="91">
        <v>9.5</v>
      </c>
      <c r="R28" s="77">
        <v>10.75</v>
      </c>
      <c r="S28" s="44">
        <f t="shared" si="3"/>
        <v>9</v>
      </c>
      <c r="T28" s="87">
        <v>9</v>
      </c>
      <c r="U28" s="79">
        <f t="shared" si="4"/>
        <v>9.28125</v>
      </c>
      <c r="V28" s="81"/>
      <c r="W28" s="44">
        <f t="shared" si="5"/>
        <v>7.8125</v>
      </c>
      <c r="X28" s="91">
        <v>10</v>
      </c>
      <c r="Y28" s="91">
        <v>10.5</v>
      </c>
      <c r="Z28" s="75"/>
      <c r="AA28" s="77">
        <v>10.75</v>
      </c>
      <c r="AB28" s="44">
        <f t="shared" si="6"/>
        <v>11.625</v>
      </c>
      <c r="AC28" s="91">
        <v>10</v>
      </c>
      <c r="AD28" s="91">
        <v>12.5</v>
      </c>
      <c r="AE28" s="91">
        <v>14</v>
      </c>
      <c r="AF28" s="45">
        <f t="shared" si="7"/>
        <v>8</v>
      </c>
      <c r="AG28" s="75"/>
      <c r="AH28" s="91">
        <v>12</v>
      </c>
      <c r="AI28" s="44">
        <f t="shared" si="8"/>
        <v>15</v>
      </c>
      <c r="AJ28" s="91">
        <v>15</v>
      </c>
      <c r="AK28" s="79">
        <f t="shared" si="9"/>
        <v>9.25</v>
      </c>
      <c r="AL28" s="85"/>
      <c r="AM28" s="109">
        <f t="shared" si="10"/>
        <v>9.265625</v>
      </c>
      <c r="AN28" s="42" t="str">
        <f t="shared" si="11"/>
        <v>Ajourné(e)</v>
      </c>
      <c r="AO28" s="21" t="s">
        <v>165</v>
      </c>
    </row>
    <row r="29" spans="1:41" ht="15.75">
      <c r="A29" s="22">
        <v>19</v>
      </c>
      <c r="B29" s="23" t="s">
        <v>89</v>
      </c>
      <c r="C29" s="23" t="s">
        <v>90</v>
      </c>
      <c r="D29" s="23" t="s">
        <v>91</v>
      </c>
      <c r="E29" s="33">
        <v>34264</v>
      </c>
      <c r="F29" s="23" t="s">
        <v>18</v>
      </c>
      <c r="G29" s="44">
        <f t="shared" si="0"/>
        <v>9.8450000000000006</v>
      </c>
      <c r="H29" s="76">
        <v>10.5</v>
      </c>
      <c r="I29" s="90">
        <v>10</v>
      </c>
      <c r="J29" s="90">
        <v>10.75</v>
      </c>
      <c r="K29" s="90">
        <v>8.1300000000000008</v>
      </c>
      <c r="L29" s="44">
        <f t="shared" si="1"/>
        <v>10.875</v>
      </c>
      <c r="M29" s="91">
        <v>9.75</v>
      </c>
      <c r="N29" s="91">
        <v>11</v>
      </c>
      <c r="O29" s="91">
        <v>13</v>
      </c>
      <c r="P29" s="44">
        <f t="shared" si="2"/>
        <v>11.166666666666666</v>
      </c>
      <c r="Q29" s="91">
        <v>11.5</v>
      </c>
      <c r="R29" s="77">
        <v>11</v>
      </c>
      <c r="S29" s="44">
        <f t="shared" si="3"/>
        <v>11.75</v>
      </c>
      <c r="T29" s="91">
        <v>11.75</v>
      </c>
      <c r="U29" s="79">
        <f t="shared" si="4"/>
        <v>10.469374999999999</v>
      </c>
      <c r="V29" s="81"/>
      <c r="W29" s="44">
        <f t="shared" si="5"/>
        <v>9.6875</v>
      </c>
      <c r="X29" s="91">
        <v>12.25</v>
      </c>
      <c r="Y29" s="91">
        <v>10</v>
      </c>
      <c r="Z29" s="75">
        <v>11</v>
      </c>
      <c r="AA29" s="103">
        <v>5.5</v>
      </c>
      <c r="AB29" s="44">
        <f t="shared" si="6"/>
        <v>11</v>
      </c>
      <c r="AC29" s="91">
        <v>7.25</v>
      </c>
      <c r="AD29" s="91">
        <v>13.5</v>
      </c>
      <c r="AE29" s="91">
        <v>16</v>
      </c>
      <c r="AF29" s="45">
        <f t="shared" si="7"/>
        <v>7.5</v>
      </c>
      <c r="AG29" s="75">
        <v>2</v>
      </c>
      <c r="AH29" s="91">
        <v>10.25</v>
      </c>
      <c r="AI29" s="44">
        <f t="shared" si="8"/>
        <v>13</v>
      </c>
      <c r="AJ29" s="91">
        <v>13</v>
      </c>
      <c r="AK29" s="79">
        <f t="shared" si="9"/>
        <v>9.8125</v>
      </c>
      <c r="AL29" s="85"/>
      <c r="AM29" s="109">
        <f t="shared" si="10"/>
        <v>10.1409375</v>
      </c>
      <c r="AN29" s="42" t="str">
        <f t="shared" si="11"/>
        <v>Admis(e)</v>
      </c>
      <c r="AO29" s="21" t="s">
        <v>165</v>
      </c>
    </row>
    <row r="30" spans="1:41" ht="15.75">
      <c r="A30" s="22">
        <v>20</v>
      </c>
      <c r="B30" s="23" t="s">
        <v>92</v>
      </c>
      <c r="C30" s="23" t="s">
        <v>93</v>
      </c>
      <c r="D30" s="23" t="s">
        <v>94</v>
      </c>
      <c r="E30" s="33">
        <v>34669</v>
      </c>
      <c r="F30" s="23" t="s">
        <v>5</v>
      </c>
      <c r="G30" s="44">
        <f t="shared" si="0"/>
        <v>5.0950000000000006</v>
      </c>
      <c r="H30" s="75"/>
      <c r="I30" s="75"/>
      <c r="J30" s="90">
        <v>10</v>
      </c>
      <c r="K30" s="90">
        <v>10.38</v>
      </c>
      <c r="L30" s="44">
        <f t="shared" si="1"/>
        <v>10.875</v>
      </c>
      <c r="M30" s="91">
        <v>9.25</v>
      </c>
      <c r="N30" s="91">
        <v>15</v>
      </c>
      <c r="O30" s="91">
        <v>10</v>
      </c>
      <c r="P30" s="44">
        <f t="shared" si="2"/>
        <v>0</v>
      </c>
      <c r="Q30" s="75"/>
      <c r="R30" s="75"/>
      <c r="S30" s="44">
        <f t="shared" si="3"/>
        <v>11.5</v>
      </c>
      <c r="T30" s="91">
        <v>11.5</v>
      </c>
      <c r="U30" s="79">
        <f t="shared" si="4"/>
        <v>5.9850000000000003</v>
      </c>
      <c r="V30" s="81"/>
      <c r="W30" s="44">
        <f t="shared" si="5"/>
        <v>2.5</v>
      </c>
      <c r="X30" s="75"/>
      <c r="Y30" s="91">
        <v>10</v>
      </c>
      <c r="Z30" s="75"/>
      <c r="AA30" s="103"/>
      <c r="AB30" s="44">
        <f t="shared" si="6"/>
        <v>10.875</v>
      </c>
      <c r="AC30" s="91">
        <v>10.25</v>
      </c>
      <c r="AD30" s="91">
        <v>14</v>
      </c>
      <c r="AE30" s="91">
        <v>9</v>
      </c>
      <c r="AF30" s="45">
        <f t="shared" si="7"/>
        <v>10.666666666666666</v>
      </c>
      <c r="AG30" s="91">
        <v>5.5</v>
      </c>
      <c r="AH30" s="91">
        <v>13.25</v>
      </c>
      <c r="AI30" s="44">
        <f t="shared" si="8"/>
        <v>16</v>
      </c>
      <c r="AJ30" s="91">
        <v>16</v>
      </c>
      <c r="AK30" s="79">
        <f t="shared" si="9"/>
        <v>6.96875</v>
      </c>
      <c r="AL30" s="85"/>
      <c r="AM30" s="109">
        <f t="shared" si="10"/>
        <v>6.4768749999999997</v>
      </c>
      <c r="AN30" s="42" t="str">
        <f t="shared" si="11"/>
        <v>Ajourné(e)</v>
      </c>
      <c r="AO30" s="21" t="s">
        <v>165</v>
      </c>
    </row>
    <row r="31" spans="1:41" ht="15.75">
      <c r="A31" s="22">
        <v>21</v>
      </c>
      <c r="B31" s="23" t="s">
        <v>95</v>
      </c>
      <c r="C31" s="23" t="s">
        <v>96</v>
      </c>
      <c r="D31" s="23" t="s">
        <v>97</v>
      </c>
      <c r="E31" s="35" t="s">
        <v>98</v>
      </c>
      <c r="F31" s="23" t="s">
        <v>99</v>
      </c>
      <c r="G31" s="44">
        <f t="shared" si="0"/>
        <v>10.664999999999999</v>
      </c>
      <c r="H31" s="90">
        <v>10</v>
      </c>
      <c r="I31" s="90">
        <v>10.66</v>
      </c>
      <c r="J31" s="90">
        <v>10</v>
      </c>
      <c r="K31" s="90">
        <v>12</v>
      </c>
      <c r="L31" s="44">
        <f t="shared" si="1"/>
        <v>0</v>
      </c>
      <c r="M31" s="75"/>
      <c r="N31" s="75"/>
      <c r="O31" s="75"/>
      <c r="P31" s="44">
        <f t="shared" si="2"/>
        <v>3.3333333333333335</v>
      </c>
      <c r="Q31" s="91">
        <v>10</v>
      </c>
      <c r="R31" s="75"/>
      <c r="S31" s="44">
        <f t="shared" si="3"/>
        <v>11</v>
      </c>
      <c r="T31" s="91">
        <v>11</v>
      </c>
      <c r="U31" s="79">
        <f t="shared" si="4"/>
        <v>6.6449999999999996</v>
      </c>
      <c r="V31" s="81"/>
      <c r="W31" s="44">
        <f t="shared" si="5"/>
        <v>8.5399999999999991</v>
      </c>
      <c r="X31" s="91">
        <v>4.66</v>
      </c>
      <c r="Y31" s="91">
        <v>8</v>
      </c>
      <c r="Z31" s="91">
        <v>10</v>
      </c>
      <c r="AA31" s="77">
        <v>11.5</v>
      </c>
      <c r="AB31" s="44">
        <f t="shared" si="6"/>
        <v>10.997499999999999</v>
      </c>
      <c r="AC31" s="91">
        <v>11.33</v>
      </c>
      <c r="AD31" s="91">
        <v>10</v>
      </c>
      <c r="AE31" s="91">
        <v>11.33</v>
      </c>
      <c r="AF31" s="45">
        <f t="shared" si="7"/>
        <v>12.666666666666666</v>
      </c>
      <c r="AG31" s="91">
        <v>8</v>
      </c>
      <c r="AH31" s="91">
        <v>15</v>
      </c>
      <c r="AI31" s="44">
        <f t="shared" si="8"/>
        <v>10</v>
      </c>
      <c r="AJ31" s="91">
        <v>10</v>
      </c>
      <c r="AK31" s="79">
        <f t="shared" si="9"/>
        <v>10.019375</v>
      </c>
      <c r="AL31" s="85"/>
      <c r="AM31" s="109">
        <f t="shared" si="10"/>
        <v>8.3321874999999999</v>
      </c>
      <c r="AN31" s="42" t="str">
        <f t="shared" si="11"/>
        <v>Ajourné(e)</v>
      </c>
      <c r="AO31" s="21" t="s">
        <v>165</v>
      </c>
    </row>
    <row r="32" spans="1:41" ht="15.75">
      <c r="A32" s="22">
        <v>22</v>
      </c>
      <c r="B32" s="23" t="s">
        <v>100</v>
      </c>
      <c r="C32" s="23" t="s">
        <v>101</v>
      </c>
      <c r="D32" s="23" t="s">
        <v>102</v>
      </c>
      <c r="E32" s="35" t="s">
        <v>103</v>
      </c>
      <c r="F32" s="23" t="s">
        <v>27</v>
      </c>
      <c r="G32" s="44">
        <f t="shared" si="0"/>
        <v>5.5824999999999996</v>
      </c>
      <c r="H32" s="90">
        <v>11</v>
      </c>
      <c r="I32" s="90">
        <v>11.33</v>
      </c>
      <c r="J32" s="75"/>
      <c r="K32" s="75"/>
      <c r="L32" s="44">
        <f t="shared" si="1"/>
        <v>5</v>
      </c>
      <c r="M32" s="75"/>
      <c r="N32" s="91">
        <v>10</v>
      </c>
      <c r="O32" s="91">
        <v>10</v>
      </c>
      <c r="P32" s="44">
        <f t="shared" si="2"/>
        <v>3.5</v>
      </c>
      <c r="Q32" s="91">
        <v>10.5</v>
      </c>
      <c r="R32" s="75"/>
      <c r="S32" s="44">
        <f t="shared" si="3"/>
        <v>10.5</v>
      </c>
      <c r="T32" s="91">
        <v>10.5</v>
      </c>
      <c r="U32" s="79">
        <f t="shared" si="4"/>
        <v>5.3537499999999998</v>
      </c>
      <c r="V32" s="81"/>
      <c r="W32" s="44">
        <f t="shared" si="5"/>
        <v>11.29</v>
      </c>
      <c r="X32" s="91">
        <v>10.66</v>
      </c>
      <c r="Y32" s="91">
        <v>12</v>
      </c>
      <c r="Z32" s="91">
        <v>10.5</v>
      </c>
      <c r="AA32" s="77">
        <v>12</v>
      </c>
      <c r="AB32" s="44">
        <f t="shared" si="6"/>
        <v>10.620000000000001</v>
      </c>
      <c r="AC32" s="91">
        <v>10.66</v>
      </c>
      <c r="AD32" s="91">
        <v>10.5</v>
      </c>
      <c r="AE32" s="91">
        <v>10.66</v>
      </c>
      <c r="AF32" s="45">
        <f t="shared" si="7"/>
        <v>9.3333333333333339</v>
      </c>
      <c r="AG32" s="91">
        <v>8</v>
      </c>
      <c r="AH32" s="91">
        <v>10</v>
      </c>
      <c r="AI32" s="44">
        <f t="shared" si="8"/>
        <v>10</v>
      </c>
      <c r="AJ32" s="91">
        <v>10</v>
      </c>
      <c r="AK32" s="79">
        <f t="shared" si="9"/>
        <v>10.675000000000001</v>
      </c>
      <c r="AL32" s="85"/>
      <c r="AM32" s="109">
        <f t="shared" si="10"/>
        <v>8.0143750000000011</v>
      </c>
      <c r="AN32" s="42" t="str">
        <f t="shared" si="11"/>
        <v>Ajourné(e)</v>
      </c>
      <c r="AO32" s="21" t="s">
        <v>165</v>
      </c>
    </row>
    <row r="33" spans="1:41" ht="15.75">
      <c r="A33" s="22">
        <v>23</v>
      </c>
      <c r="B33" s="23" t="s">
        <v>104</v>
      </c>
      <c r="C33" s="23" t="s">
        <v>105</v>
      </c>
      <c r="D33" s="23" t="s">
        <v>106</v>
      </c>
      <c r="E33" s="35" t="s">
        <v>107</v>
      </c>
      <c r="F33" s="23" t="s">
        <v>18</v>
      </c>
      <c r="G33" s="44">
        <f t="shared" si="0"/>
        <v>10.872499999999999</v>
      </c>
      <c r="H33" s="90">
        <v>10</v>
      </c>
      <c r="I33" s="90">
        <v>10.83</v>
      </c>
      <c r="J33" s="90">
        <v>10.83</v>
      </c>
      <c r="K33" s="90">
        <v>11.83</v>
      </c>
      <c r="L33" s="44">
        <f t="shared" si="1"/>
        <v>10.8325</v>
      </c>
      <c r="M33" s="91">
        <v>11</v>
      </c>
      <c r="N33" s="91">
        <v>10.33</v>
      </c>
      <c r="O33" s="91">
        <v>11</v>
      </c>
      <c r="P33" s="44">
        <f t="shared" si="2"/>
        <v>9.3333333333333339</v>
      </c>
      <c r="Q33" s="91">
        <v>4</v>
      </c>
      <c r="R33" s="91">
        <v>12</v>
      </c>
      <c r="S33" s="44">
        <f t="shared" si="3"/>
        <v>12.75</v>
      </c>
      <c r="T33" s="91">
        <v>12.75</v>
      </c>
      <c r="U33" s="79">
        <f t="shared" si="4"/>
        <v>10.69125</v>
      </c>
      <c r="V33" s="81"/>
      <c r="W33" s="44">
        <f t="shared" si="5"/>
        <v>10.58375</v>
      </c>
      <c r="X33" s="91">
        <v>10</v>
      </c>
      <c r="Y33" s="91">
        <v>12</v>
      </c>
      <c r="Z33" s="75">
        <v>10</v>
      </c>
      <c r="AA33" s="77">
        <v>10.335000000000001</v>
      </c>
      <c r="AB33" s="44">
        <f t="shared" si="6"/>
        <v>9.6675000000000004</v>
      </c>
      <c r="AC33" s="91">
        <v>10</v>
      </c>
      <c r="AD33" s="87">
        <v>8.67</v>
      </c>
      <c r="AE33" s="91">
        <v>10</v>
      </c>
      <c r="AF33" s="45">
        <f t="shared" si="7"/>
        <v>10.61</v>
      </c>
      <c r="AG33" s="91">
        <v>7.83</v>
      </c>
      <c r="AH33" s="91">
        <v>12</v>
      </c>
      <c r="AI33" s="44">
        <f t="shared" si="8"/>
        <v>15</v>
      </c>
      <c r="AJ33" s="91">
        <v>15</v>
      </c>
      <c r="AK33" s="79">
        <f t="shared" si="9"/>
        <v>10.635625000000001</v>
      </c>
      <c r="AL33" s="85"/>
      <c r="AM33" s="109">
        <f t="shared" si="10"/>
        <v>10.663437500000001</v>
      </c>
      <c r="AN33" s="42" t="str">
        <f t="shared" si="11"/>
        <v>Admis(e)</v>
      </c>
      <c r="AO33" s="21" t="s">
        <v>165</v>
      </c>
    </row>
    <row r="34" spans="1:41" ht="15.75">
      <c r="A34" s="22">
        <v>24</v>
      </c>
      <c r="B34" s="23" t="s">
        <v>108</v>
      </c>
      <c r="C34" s="23" t="s">
        <v>109</v>
      </c>
      <c r="D34" s="23" t="s">
        <v>29</v>
      </c>
      <c r="E34" s="23" t="s">
        <v>110</v>
      </c>
      <c r="F34" s="23" t="s">
        <v>1</v>
      </c>
      <c r="G34" s="44">
        <f t="shared" ref="G34:G44" si="12">(H34+I34+J34+K34)/4</f>
        <v>2.75</v>
      </c>
      <c r="H34" s="75"/>
      <c r="I34" s="90">
        <v>11</v>
      </c>
      <c r="J34" s="75"/>
      <c r="K34" s="75"/>
      <c r="L34" s="44">
        <f t="shared" ref="L34:L44" si="13">((M34*2)+N34+O34)/4</f>
        <v>10.75</v>
      </c>
      <c r="M34" s="75">
        <v>8.5</v>
      </c>
      <c r="N34" s="91">
        <v>14</v>
      </c>
      <c r="O34" s="75">
        <v>12</v>
      </c>
      <c r="P34" s="44">
        <f t="shared" ref="P34:P44" si="14">(Q34+(R34*2))/3</f>
        <v>7.5</v>
      </c>
      <c r="Q34" s="75"/>
      <c r="R34" s="91">
        <v>11.25</v>
      </c>
      <c r="S34" s="44">
        <f t="shared" ref="S34:S44" si="15">T34</f>
        <v>16</v>
      </c>
      <c r="T34" s="91">
        <v>16</v>
      </c>
      <c r="U34" s="79">
        <f t="shared" ref="U34:U44" si="16">((G34*8)+(L34*4)+(P34*3)+(S34*1))/16</f>
        <v>6.46875</v>
      </c>
      <c r="V34" s="81"/>
      <c r="W34" s="44">
        <f t="shared" ref="W34:W44" si="17">(X34+Y34+Z34+AA34)/4</f>
        <v>9.625</v>
      </c>
      <c r="X34" s="91">
        <v>9</v>
      </c>
      <c r="Y34" s="91">
        <v>12</v>
      </c>
      <c r="Z34" s="91">
        <v>8</v>
      </c>
      <c r="AA34" s="77">
        <v>9.5</v>
      </c>
      <c r="AB34" s="44">
        <f t="shared" ref="AB34:AB44" si="18">((AC34*2)+AD34+AE34)/4</f>
        <v>11.375</v>
      </c>
      <c r="AC34" s="91">
        <v>9</v>
      </c>
      <c r="AD34" s="91">
        <v>12.5</v>
      </c>
      <c r="AE34" s="91">
        <v>15</v>
      </c>
      <c r="AF34" s="45">
        <f t="shared" ref="AF34:AF44" si="19">(AG34+(AH34*2))/3</f>
        <v>8.6666666666666661</v>
      </c>
      <c r="AG34" s="91">
        <v>3</v>
      </c>
      <c r="AH34" s="91">
        <v>11.5</v>
      </c>
      <c r="AI34" s="44">
        <f t="shared" ref="AI34:AI44" si="20">AJ34</f>
        <v>17.5</v>
      </c>
      <c r="AJ34" s="91">
        <v>17.5</v>
      </c>
      <c r="AK34" s="79">
        <f t="shared" ref="AK34:AK44" si="21">((W34*8)+(AB34*4)+(AF34*3)+(AI34*1))/16</f>
        <v>10.375</v>
      </c>
      <c r="AL34" s="85"/>
      <c r="AM34" s="109">
        <f t="shared" ref="AM34:AM44" si="22">(U34+AK34)/2</f>
        <v>8.421875</v>
      </c>
      <c r="AN34" s="42" t="str">
        <f t="shared" ref="AN34:AN36" si="23">IF(AM34&gt;9.99,"Admis(e)","Ajourné(e)")</f>
        <v>Ajourné(e)</v>
      </c>
      <c r="AO34" s="21" t="s">
        <v>165</v>
      </c>
    </row>
    <row r="35" spans="1:41" ht="15.75">
      <c r="A35" s="22">
        <v>25</v>
      </c>
      <c r="B35" s="23" t="s">
        <v>111</v>
      </c>
      <c r="C35" s="23" t="s">
        <v>112</v>
      </c>
      <c r="D35" s="23" t="s">
        <v>50</v>
      </c>
      <c r="E35" s="23" t="s">
        <v>113</v>
      </c>
      <c r="F35" s="23" t="s">
        <v>1</v>
      </c>
      <c r="G35" s="44">
        <f t="shared" si="12"/>
        <v>10</v>
      </c>
      <c r="H35" s="91">
        <v>10</v>
      </c>
      <c r="I35" s="90">
        <v>10</v>
      </c>
      <c r="J35" s="91">
        <v>10</v>
      </c>
      <c r="K35" s="91">
        <v>10</v>
      </c>
      <c r="L35" s="44">
        <f t="shared" si="13"/>
        <v>10.5</v>
      </c>
      <c r="M35" s="91">
        <v>10</v>
      </c>
      <c r="N35" s="91">
        <v>10</v>
      </c>
      <c r="O35" s="91">
        <v>12</v>
      </c>
      <c r="P35" s="44">
        <f t="shared" si="14"/>
        <v>10.666666666666666</v>
      </c>
      <c r="Q35" s="91">
        <v>10</v>
      </c>
      <c r="R35" s="91">
        <v>11</v>
      </c>
      <c r="S35" s="44">
        <f t="shared" si="15"/>
        <v>11</v>
      </c>
      <c r="T35" s="91">
        <v>11</v>
      </c>
      <c r="U35" s="79">
        <f t="shared" si="16"/>
        <v>10.3125</v>
      </c>
      <c r="V35" s="81"/>
      <c r="W35" s="44">
        <f t="shared" si="17"/>
        <v>10.1875</v>
      </c>
      <c r="X35" s="91">
        <v>10</v>
      </c>
      <c r="Y35" s="91">
        <v>10</v>
      </c>
      <c r="Z35" s="91">
        <v>10.75</v>
      </c>
      <c r="AA35" s="77">
        <v>10</v>
      </c>
      <c r="AB35" s="44">
        <f t="shared" si="18"/>
        <v>10</v>
      </c>
      <c r="AC35" s="91">
        <v>10</v>
      </c>
      <c r="AD35" s="91">
        <v>8</v>
      </c>
      <c r="AE35" s="91">
        <v>12</v>
      </c>
      <c r="AF35" s="45">
        <f t="shared" si="19"/>
        <v>5</v>
      </c>
      <c r="AG35" s="91">
        <v>10</v>
      </c>
      <c r="AH35" s="75">
        <v>2.5</v>
      </c>
      <c r="AI35" s="44">
        <f t="shared" si="20"/>
        <v>13</v>
      </c>
      <c r="AJ35" s="91">
        <v>13</v>
      </c>
      <c r="AK35" s="79">
        <f t="shared" si="21"/>
        <v>9.34375</v>
      </c>
      <c r="AL35" s="85"/>
      <c r="AM35" s="109">
        <f t="shared" si="22"/>
        <v>9.828125</v>
      </c>
      <c r="AN35" s="42" t="str">
        <f t="shared" si="23"/>
        <v>Ajourné(e)</v>
      </c>
      <c r="AO35" s="21" t="s">
        <v>165</v>
      </c>
    </row>
    <row r="36" spans="1:41" ht="15.75">
      <c r="A36" s="22">
        <v>26</v>
      </c>
      <c r="B36" s="23" t="s">
        <v>115</v>
      </c>
      <c r="C36" s="23" t="s">
        <v>114</v>
      </c>
      <c r="D36" s="23" t="s">
        <v>116</v>
      </c>
      <c r="E36" s="33">
        <v>34217</v>
      </c>
      <c r="F36" s="23" t="s">
        <v>17</v>
      </c>
      <c r="G36" s="44">
        <f t="shared" si="12"/>
        <v>7.75</v>
      </c>
      <c r="H36" s="91">
        <v>10.25</v>
      </c>
      <c r="I36" s="90">
        <v>10</v>
      </c>
      <c r="J36" s="91">
        <v>10.75</v>
      </c>
      <c r="K36" s="75"/>
      <c r="L36" s="44">
        <f t="shared" si="13"/>
        <v>5.75</v>
      </c>
      <c r="M36" s="75"/>
      <c r="N36" s="91">
        <v>10</v>
      </c>
      <c r="O36" s="91">
        <v>13</v>
      </c>
      <c r="P36" s="44">
        <f t="shared" si="14"/>
        <v>11.5</v>
      </c>
      <c r="Q36" s="91">
        <v>13.5</v>
      </c>
      <c r="R36" s="91">
        <v>10.5</v>
      </c>
      <c r="S36" s="44">
        <f t="shared" si="15"/>
        <v>13.75</v>
      </c>
      <c r="T36" s="91">
        <v>13.75</v>
      </c>
      <c r="U36" s="79">
        <f t="shared" si="16"/>
        <v>8.328125</v>
      </c>
      <c r="V36" s="81"/>
      <c r="W36" s="44">
        <f t="shared" si="17"/>
        <v>10.125</v>
      </c>
      <c r="X36" s="91">
        <v>10.5</v>
      </c>
      <c r="Y36" s="91">
        <v>10</v>
      </c>
      <c r="Z36" s="91">
        <v>9</v>
      </c>
      <c r="AA36" s="77">
        <v>11</v>
      </c>
      <c r="AB36" s="44">
        <f t="shared" si="18"/>
        <v>7.125</v>
      </c>
      <c r="AC36" s="91">
        <v>7.75</v>
      </c>
      <c r="AD36" s="91">
        <v>3</v>
      </c>
      <c r="AE36" s="91">
        <v>10</v>
      </c>
      <c r="AF36" s="45">
        <f t="shared" si="19"/>
        <v>13.25</v>
      </c>
      <c r="AG36" s="91">
        <v>6.25</v>
      </c>
      <c r="AH36" s="91">
        <v>16.75</v>
      </c>
      <c r="AI36" s="44">
        <f t="shared" si="20"/>
        <v>12.5</v>
      </c>
      <c r="AJ36" s="91">
        <v>12.5</v>
      </c>
      <c r="AK36" s="79">
        <f t="shared" si="21"/>
        <v>10.109375</v>
      </c>
      <c r="AL36" s="85"/>
      <c r="AM36" s="109">
        <f t="shared" si="22"/>
        <v>9.21875</v>
      </c>
      <c r="AN36" s="42" t="str">
        <f t="shared" si="23"/>
        <v>Ajourné(e)</v>
      </c>
      <c r="AO36" s="21" t="s">
        <v>165</v>
      </c>
    </row>
    <row r="37" spans="1:41" ht="15.75">
      <c r="A37" s="22">
        <v>27</v>
      </c>
      <c r="B37" s="24" t="s">
        <v>174</v>
      </c>
      <c r="C37" s="26" t="s">
        <v>175</v>
      </c>
      <c r="D37" s="29" t="s">
        <v>82</v>
      </c>
      <c r="E37" s="36">
        <v>33731</v>
      </c>
      <c r="F37" s="39" t="s">
        <v>0</v>
      </c>
      <c r="G37" s="44">
        <f t="shared" si="12"/>
        <v>7.125</v>
      </c>
      <c r="H37" s="75"/>
      <c r="I37" s="91">
        <v>10.5</v>
      </c>
      <c r="J37" s="75">
        <v>8</v>
      </c>
      <c r="K37" s="91">
        <v>10</v>
      </c>
      <c r="L37" s="44">
        <f t="shared" si="13"/>
        <v>10.625</v>
      </c>
      <c r="M37" s="91">
        <v>11.5</v>
      </c>
      <c r="N37" s="91">
        <v>10</v>
      </c>
      <c r="O37" s="91">
        <v>9.5</v>
      </c>
      <c r="P37" s="44">
        <f t="shared" si="14"/>
        <v>7.166666666666667</v>
      </c>
      <c r="Q37" s="91">
        <v>10.5</v>
      </c>
      <c r="R37" s="75">
        <v>5.5</v>
      </c>
      <c r="S37" s="44">
        <f t="shared" si="15"/>
        <v>12</v>
      </c>
      <c r="T37" s="91">
        <v>12</v>
      </c>
      <c r="U37" s="79">
        <f t="shared" si="16"/>
        <v>8.3125</v>
      </c>
      <c r="V37" s="83"/>
      <c r="W37" s="44">
        <f t="shared" si="17"/>
        <v>7.6875</v>
      </c>
      <c r="X37" s="91">
        <v>10.5</v>
      </c>
      <c r="Y37" s="91">
        <v>12.25</v>
      </c>
      <c r="Z37" s="75"/>
      <c r="AA37" s="75">
        <v>8</v>
      </c>
      <c r="AB37" s="44">
        <f t="shared" si="18"/>
        <v>11.75</v>
      </c>
      <c r="AC37" s="77">
        <v>11.25</v>
      </c>
      <c r="AD37" s="77">
        <v>12</v>
      </c>
      <c r="AE37" s="77">
        <v>12.5</v>
      </c>
      <c r="AF37" s="45">
        <f t="shared" si="19"/>
        <v>0</v>
      </c>
      <c r="AG37" s="103"/>
      <c r="AH37" s="103"/>
      <c r="AI37" s="44">
        <f t="shared" si="20"/>
        <v>12</v>
      </c>
      <c r="AJ37" s="91">
        <v>12</v>
      </c>
      <c r="AK37" s="79">
        <f t="shared" si="21"/>
        <v>7.53125</v>
      </c>
      <c r="AL37" s="86"/>
      <c r="AM37" s="109">
        <f>(U37+AK37)/2</f>
        <v>7.921875</v>
      </c>
      <c r="AN37" s="43" t="s">
        <v>186</v>
      </c>
      <c r="AO37" s="41" t="s">
        <v>165</v>
      </c>
    </row>
    <row r="38" spans="1:41" ht="15.75">
      <c r="A38" s="22">
        <v>28</v>
      </c>
      <c r="B38" s="25" t="s">
        <v>166</v>
      </c>
      <c r="C38" s="27" t="s">
        <v>167</v>
      </c>
      <c r="D38" s="29" t="s">
        <v>168</v>
      </c>
      <c r="E38" s="37" t="s">
        <v>187</v>
      </c>
      <c r="F38" s="40" t="s">
        <v>5</v>
      </c>
      <c r="G38" s="44">
        <f t="shared" si="12"/>
        <v>9.5824999999999996</v>
      </c>
      <c r="H38" s="96">
        <v>10</v>
      </c>
      <c r="I38" s="96">
        <v>10.83</v>
      </c>
      <c r="J38" s="96">
        <v>10.5</v>
      </c>
      <c r="K38" s="95">
        <v>7</v>
      </c>
      <c r="L38" s="44">
        <f t="shared" si="13"/>
        <v>10.79</v>
      </c>
      <c r="M38" s="94">
        <v>10.33</v>
      </c>
      <c r="N38" s="94">
        <v>11.5</v>
      </c>
      <c r="O38" s="94">
        <v>11</v>
      </c>
      <c r="P38" s="44">
        <f t="shared" si="14"/>
        <v>10.333333333333334</v>
      </c>
      <c r="Q38" s="94">
        <v>11</v>
      </c>
      <c r="R38" s="91">
        <v>10</v>
      </c>
      <c r="S38" s="44">
        <f t="shared" si="15"/>
        <v>10</v>
      </c>
      <c r="T38" s="94">
        <v>10</v>
      </c>
      <c r="U38" s="79">
        <f t="shared" si="16"/>
        <v>10.05125</v>
      </c>
      <c r="V38" s="81"/>
      <c r="W38" s="44">
        <f t="shared" si="17"/>
        <v>7.125</v>
      </c>
      <c r="X38" s="92">
        <v>4.5</v>
      </c>
      <c r="Y38" s="99">
        <v>10</v>
      </c>
      <c r="Z38" s="100">
        <v>11</v>
      </c>
      <c r="AA38" s="104">
        <v>3</v>
      </c>
      <c r="AB38" s="44">
        <f t="shared" si="18"/>
        <v>5.5</v>
      </c>
      <c r="AC38" s="95">
        <v>6</v>
      </c>
      <c r="AD38" s="106">
        <v>10</v>
      </c>
      <c r="AE38" s="107"/>
      <c r="AF38" s="45">
        <f t="shared" si="19"/>
        <v>11</v>
      </c>
      <c r="AG38" s="94">
        <v>12</v>
      </c>
      <c r="AH38" s="94">
        <v>10.5</v>
      </c>
      <c r="AI38" s="44">
        <f t="shared" si="20"/>
        <v>14.33</v>
      </c>
      <c r="AJ38" s="94">
        <v>14.33</v>
      </c>
      <c r="AK38" s="79">
        <f t="shared" si="21"/>
        <v>7.8956249999999999</v>
      </c>
      <c r="AL38" s="85"/>
      <c r="AM38" s="109">
        <f t="shared" si="22"/>
        <v>8.9734374999999993</v>
      </c>
      <c r="AN38" s="43" t="s">
        <v>186</v>
      </c>
      <c r="AO38" s="41" t="s">
        <v>165</v>
      </c>
    </row>
    <row r="39" spans="1:41" ht="15.75">
      <c r="A39" s="22">
        <v>29</v>
      </c>
      <c r="B39" s="25" t="s">
        <v>169</v>
      </c>
      <c r="C39" s="88" t="s">
        <v>170</v>
      </c>
      <c r="D39" s="29" t="s">
        <v>171</v>
      </c>
      <c r="E39" s="37" t="s">
        <v>188</v>
      </c>
      <c r="F39" s="40" t="s">
        <v>66</v>
      </c>
      <c r="G39" s="44">
        <f t="shared" si="12"/>
        <v>10.79</v>
      </c>
      <c r="H39" s="96">
        <v>10.5</v>
      </c>
      <c r="I39" s="96">
        <v>12.66</v>
      </c>
      <c r="J39" s="96">
        <v>10</v>
      </c>
      <c r="K39" s="94">
        <v>10</v>
      </c>
      <c r="L39" s="44">
        <f t="shared" si="13"/>
        <v>6.75</v>
      </c>
      <c r="M39" s="95">
        <v>3</v>
      </c>
      <c r="N39" s="94">
        <v>10</v>
      </c>
      <c r="O39" s="94">
        <v>11</v>
      </c>
      <c r="P39" s="44">
        <f t="shared" si="14"/>
        <v>10.416666666666666</v>
      </c>
      <c r="Q39" s="94">
        <v>10.5</v>
      </c>
      <c r="R39" s="91">
        <v>10.375</v>
      </c>
      <c r="S39" s="44">
        <f t="shared" si="15"/>
        <v>11</v>
      </c>
      <c r="T39" s="94">
        <v>11</v>
      </c>
      <c r="U39" s="79">
        <f t="shared" si="16"/>
        <v>9.7231249999999996</v>
      </c>
      <c r="V39" s="81"/>
      <c r="W39" s="44">
        <f t="shared" si="17"/>
        <v>10.75</v>
      </c>
      <c r="X39" s="93">
        <v>11.5</v>
      </c>
      <c r="Y39" s="99">
        <v>10</v>
      </c>
      <c r="Z39" s="100">
        <v>10.5</v>
      </c>
      <c r="AA39" s="105">
        <v>11</v>
      </c>
      <c r="AB39" s="44">
        <f t="shared" si="18"/>
        <v>8.75</v>
      </c>
      <c r="AC39" s="95">
        <v>9</v>
      </c>
      <c r="AD39" s="107"/>
      <c r="AE39" s="95">
        <v>17</v>
      </c>
      <c r="AF39" s="45">
        <f t="shared" si="19"/>
        <v>12.666666666666666</v>
      </c>
      <c r="AG39" s="94">
        <v>10</v>
      </c>
      <c r="AH39" s="94">
        <v>14</v>
      </c>
      <c r="AI39" s="44">
        <f t="shared" si="20"/>
        <v>12.5</v>
      </c>
      <c r="AJ39" s="94">
        <v>12.5</v>
      </c>
      <c r="AK39" s="79">
        <f t="shared" si="21"/>
        <v>10.71875</v>
      </c>
      <c r="AL39" s="85"/>
      <c r="AM39" s="109">
        <f t="shared" si="22"/>
        <v>10.2209375</v>
      </c>
      <c r="AN39" s="43" t="s">
        <v>186</v>
      </c>
      <c r="AO39" s="41" t="s">
        <v>165</v>
      </c>
    </row>
    <row r="40" spans="1:41" ht="15.75">
      <c r="A40" s="22">
        <v>30</v>
      </c>
      <c r="B40" s="25" t="s">
        <v>172</v>
      </c>
      <c r="C40" s="88" t="s">
        <v>173</v>
      </c>
      <c r="D40" s="29" t="s">
        <v>16</v>
      </c>
      <c r="E40" s="37" t="s">
        <v>189</v>
      </c>
      <c r="F40" s="40" t="s">
        <v>0</v>
      </c>
      <c r="G40" s="44">
        <f t="shared" si="12"/>
        <v>5.0824999999999996</v>
      </c>
      <c r="H40" s="97">
        <v>0</v>
      </c>
      <c r="I40" s="96">
        <v>10.33</v>
      </c>
      <c r="J40" s="96">
        <v>10</v>
      </c>
      <c r="K40" s="95"/>
      <c r="L40" s="44">
        <f t="shared" si="13"/>
        <v>8.1649999999999991</v>
      </c>
      <c r="M40" s="94">
        <v>11.33</v>
      </c>
      <c r="N40" s="95"/>
      <c r="O40" s="94">
        <v>10</v>
      </c>
      <c r="P40" s="44">
        <f t="shared" si="14"/>
        <v>10.5</v>
      </c>
      <c r="Q40" s="95">
        <v>11.5</v>
      </c>
      <c r="R40" s="75">
        <v>10</v>
      </c>
      <c r="S40" s="44">
        <f t="shared" si="15"/>
        <v>14</v>
      </c>
      <c r="T40" s="94">
        <v>14</v>
      </c>
      <c r="U40" s="79">
        <f t="shared" si="16"/>
        <v>7.4262499999999996</v>
      </c>
      <c r="V40" s="81"/>
      <c r="W40" s="44">
        <f t="shared" si="17"/>
        <v>8.5</v>
      </c>
      <c r="X40" s="93">
        <v>11</v>
      </c>
      <c r="Y40" s="99">
        <v>13</v>
      </c>
      <c r="Z40" s="95">
        <v>10</v>
      </c>
      <c r="AA40" s="104"/>
      <c r="AB40" s="44">
        <f t="shared" si="18"/>
        <v>4</v>
      </c>
      <c r="AC40" s="95">
        <v>8</v>
      </c>
      <c r="AD40" s="107"/>
      <c r="AE40" s="107"/>
      <c r="AF40" s="45">
        <f t="shared" si="19"/>
        <v>10</v>
      </c>
      <c r="AG40" s="94">
        <v>10</v>
      </c>
      <c r="AH40" s="94">
        <v>10</v>
      </c>
      <c r="AI40" s="44">
        <f t="shared" si="20"/>
        <v>14</v>
      </c>
      <c r="AJ40" s="94">
        <v>14</v>
      </c>
      <c r="AK40" s="79">
        <f t="shared" si="21"/>
        <v>8</v>
      </c>
      <c r="AL40" s="85"/>
      <c r="AM40" s="109">
        <f t="shared" si="22"/>
        <v>7.7131249999999998</v>
      </c>
      <c r="AN40" s="43" t="s">
        <v>186</v>
      </c>
      <c r="AO40" s="41" t="s">
        <v>165</v>
      </c>
    </row>
    <row r="41" spans="1:41" ht="15.75">
      <c r="A41" s="22">
        <v>31</v>
      </c>
      <c r="B41" s="25" t="s">
        <v>176</v>
      </c>
      <c r="C41" s="27" t="s">
        <v>177</v>
      </c>
      <c r="D41" s="30" t="s">
        <v>178</v>
      </c>
      <c r="E41" s="38" t="s">
        <v>190</v>
      </c>
      <c r="F41" s="40" t="s">
        <v>15</v>
      </c>
      <c r="G41" s="44">
        <f t="shared" si="12"/>
        <v>7.1875</v>
      </c>
      <c r="H41" s="98"/>
      <c r="I41" s="96">
        <v>12</v>
      </c>
      <c r="J41" s="75">
        <v>10.75</v>
      </c>
      <c r="K41" s="95">
        <v>6</v>
      </c>
      <c r="L41" s="44">
        <f t="shared" si="13"/>
        <v>10.5825</v>
      </c>
      <c r="M41" s="94">
        <v>8.5</v>
      </c>
      <c r="N41" s="94">
        <v>11.33</v>
      </c>
      <c r="O41" s="94">
        <v>14</v>
      </c>
      <c r="P41" s="44">
        <f t="shared" si="14"/>
        <v>12.333333333333334</v>
      </c>
      <c r="Q41" s="94">
        <v>10</v>
      </c>
      <c r="R41" s="75">
        <v>13.5</v>
      </c>
      <c r="S41" s="44">
        <f t="shared" si="15"/>
        <v>13.75</v>
      </c>
      <c r="T41" s="94">
        <v>13.75</v>
      </c>
      <c r="U41" s="79">
        <f t="shared" si="16"/>
        <v>9.411249999999999</v>
      </c>
      <c r="V41" s="81"/>
      <c r="W41" s="44">
        <f t="shared" si="17"/>
        <v>8.2074999999999996</v>
      </c>
      <c r="X41" s="93">
        <v>6</v>
      </c>
      <c r="Y41" s="99">
        <v>12</v>
      </c>
      <c r="Z41" s="100">
        <v>6</v>
      </c>
      <c r="AA41" s="105">
        <v>8.83</v>
      </c>
      <c r="AB41" s="44">
        <f t="shared" si="18"/>
        <v>12.4175</v>
      </c>
      <c r="AC41" s="94">
        <v>12</v>
      </c>
      <c r="AD41" s="94">
        <v>13.67</v>
      </c>
      <c r="AE41" s="94">
        <v>12</v>
      </c>
      <c r="AF41" s="45">
        <f t="shared" si="19"/>
        <v>10.776666666666666</v>
      </c>
      <c r="AG41" s="94">
        <v>8.33</v>
      </c>
      <c r="AH41" s="94">
        <v>12</v>
      </c>
      <c r="AI41" s="44">
        <f t="shared" si="20"/>
        <v>12.5</v>
      </c>
      <c r="AJ41" s="94">
        <v>12.5</v>
      </c>
      <c r="AK41" s="79">
        <f t="shared" si="21"/>
        <v>10.01</v>
      </c>
      <c r="AL41" s="85"/>
      <c r="AM41" s="109">
        <f t="shared" si="22"/>
        <v>9.7106250000000003</v>
      </c>
      <c r="AN41" s="43" t="s">
        <v>186</v>
      </c>
      <c r="AO41" s="41" t="s">
        <v>165</v>
      </c>
    </row>
    <row r="42" spans="1:41" ht="15.75">
      <c r="A42" s="22">
        <v>32</v>
      </c>
      <c r="B42" s="25" t="s">
        <v>179</v>
      </c>
      <c r="C42" s="28" t="s">
        <v>180</v>
      </c>
      <c r="D42" s="31" t="s">
        <v>181</v>
      </c>
      <c r="E42" s="38" t="s">
        <v>191</v>
      </c>
      <c r="F42" s="40" t="s">
        <v>10</v>
      </c>
      <c r="G42" s="44">
        <f t="shared" si="12"/>
        <v>10.852499999999999</v>
      </c>
      <c r="H42" s="96">
        <v>12.75</v>
      </c>
      <c r="I42" s="96">
        <v>10.66</v>
      </c>
      <c r="J42" s="96">
        <v>10</v>
      </c>
      <c r="K42" s="94">
        <v>10</v>
      </c>
      <c r="L42" s="44">
        <f t="shared" si="13"/>
        <v>11.79</v>
      </c>
      <c r="M42" s="94">
        <v>10.33</v>
      </c>
      <c r="N42" s="94">
        <v>14</v>
      </c>
      <c r="O42" s="94">
        <v>12.5</v>
      </c>
      <c r="P42" s="44">
        <f t="shared" si="14"/>
        <v>10.333333333333334</v>
      </c>
      <c r="Q42" s="94">
        <v>8.5</v>
      </c>
      <c r="R42" s="91">
        <v>11.25</v>
      </c>
      <c r="S42" s="44">
        <f t="shared" si="15"/>
        <v>13</v>
      </c>
      <c r="T42" s="94">
        <v>13</v>
      </c>
      <c r="U42" s="79">
        <f t="shared" si="16"/>
        <v>11.123749999999999</v>
      </c>
      <c r="V42" s="81"/>
      <c r="W42" s="44">
        <f t="shared" si="17"/>
        <v>0</v>
      </c>
      <c r="X42" s="92"/>
      <c r="Y42" s="102"/>
      <c r="Z42" s="101"/>
      <c r="AA42" s="104"/>
      <c r="AB42" s="44">
        <f t="shared" si="18"/>
        <v>11.875</v>
      </c>
      <c r="AC42" s="94">
        <v>10.5</v>
      </c>
      <c r="AD42" s="94">
        <v>16</v>
      </c>
      <c r="AE42" s="94">
        <v>10.5</v>
      </c>
      <c r="AF42" s="45">
        <f t="shared" si="19"/>
        <v>12.333333333333334</v>
      </c>
      <c r="AG42" s="94">
        <v>11</v>
      </c>
      <c r="AH42" s="94">
        <v>13</v>
      </c>
      <c r="AI42" s="44">
        <f t="shared" si="20"/>
        <v>10.75</v>
      </c>
      <c r="AJ42" s="94">
        <v>10.75</v>
      </c>
      <c r="AK42" s="79">
        <f t="shared" si="21"/>
        <v>5.953125</v>
      </c>
      <c r="AL42" s="85"/>
      <c r="AM42" s="109">
        <f t="shared" si="22"/>
        <v>8.5384375000000006</v>
      </c>
      <c r="AN42" s="43" t="s">
        <v>186</v>
      </c>
      <c r="AO42" s="41" t="s">
        <v>165</v>
      </c>
    </row>
    <row r="43" spans="1:41" ht="15.75">
      <c r="A43" s="22">
        <v>33</v>
      </c>
      <c r="B43" s="25" t="s">
        <v>182</v>
      </c>
      <c r="C43" s="27" t="s">
        <v>183</v>
      </c>
      <c r="D43" s="31" t="s">
        <v>65</v>
      </c>
      <c r="E43" s="38" t="s">
        <v>192</v>
      </c>
      <c r="F43" s="40" t="s">
        <v>10</v>
      </c>
      <c r="G43" s="44">
        <f t="shared" si="12"/>
        <v>7.875</v>
      </c>
      <c r="H43" s="97">
        <v>5</v>
      </c>
      <c r="I43" s="96">
        <v>10</v>
      </c>
      <c r="J43" s="75">
        <v>6.5</v>
      </c>
      <c r="K43" s="95">
        <v>10</v>
      </c>
      <c r="L43" s="44">
        <f t="shared" si="13"/>
        <v>9.875</v>
      </c>
      <c r="M43" s="95">
        <v>7.5</v>
      </c>
      <c r="N43" s="94">
        <v>12.5</v>
      </c>
      <c r="O43" s="94">
        <v>12</v>
      </c>
      <c r="P43" s="44">
        <f t="shared" si="14"/>
        <v>11.5</v>
      </c>
      <c r="Q43" s="95">
        <v>12.5</v>
      </c>
      <c r="R43" s="91">
        <v>11</v>
      </c>
      <c r="S43" s="44">
        <f t="shared" si="15"/>
        <v>14</v>
      </c>
      <c r="T43" s="94">
        <v>14</v>
      </c>
      <c r="U43" s="79">
        <f t="shared" si="16"/>
        <v>9.4375</v>
      </c>
      <c r="V43" s="81"/>
      <c r="W43" s="44">
        <f t="shared" si="17"/>
        <v>11.75</v>
      </c>
      <c r="X43" s="93">
        <v>10</v>
      </c>
      <c r="Y43" s="99">
        <v>14</v>
      </c>
      <c r="Z43" s="95">
        <v>11</v>
      </c>
      <c r="AA43" s="104">
        <v>12</v>
      </c>
      <c r="AB43" s="44">
        <f t="shared" si="18"/>
        <v>13.8325</v>
      </c>
      <c r="AC43" s="95">
        <v>14.5</v>
      </c>
      <c r="AD43" s="94">
        <v>13.83</v>
      </c>
      <c r="AE43" s="95">
        <v>12.5</v>
      </c>
      <c r="AF43" s="45">
        <f t="shared" si="19"/>
        <v>10.5</v>
      </c>
      <c r="AG43" s="94">
        <v>4.5</v>
      </c>
      <c r="AH43" s="94">
        <v>13.5</v>
      </c>
      <c r="AI43" s="44">
        <f t="shared" si="20"/>
        <v>12.5</v>
      </c>
      <c r="AJ43" s="94">
        <v>12.5</v>
      </c>
      <c r="AK43" s="79">
        <f t="shared" si="21"/>
        <v>12.083124999999999</v>
      </c>
      <c r="AL43" s="85"/>
      <c r="AM43" s="109">
        <f t="shared" si="22"/>
        <v>10.7603125</v>
      </c>
      <c r="AN43" s="43" t="s">
        <v>186</v>
      </c>
      <c r="AO43" s="41" t="s">
        <v>165</v>
      </c>
    </row>
    <row r="44" spans="1:41" ht="15.75">
      <c r="A44" s="22">
        <v>34</v>
      </c>
      <c r="B44" s="25" t="s">
        <v>184</v>
      </c>
      <c r="C44" s="27" t="s">
        <v>117</v>
      </c>
      <c r="D44" s="32" t="s">
        <v>185</v>
      </c>
      <c r="E44" s="38" t="s">
        <v>193</v>
      </c>
      <c r="F44" s="40" t="s">
        <v>56</v>
      </c>
      <c r="G44" s="44">
        <f t="shared" si="12"/>
        <v>10.52</v>
      </c>
      <c r="H44" s="96">
        <v>9.75</v>
      </c>
      <c r="I44" s="96">
        <v>12.17</v>
      </c>
      <c r="J44" s="96">
        <v>8.83</v>
      </c>
      <c r="K44" s="94">
        <v>11.33</v>
      </c>
      <c r="L44" s="44">
        <f t="shared" si="13"/>
        <v>11.25</v>
      </c>
      <c r="M44" s="94">
        <v>11</v>
      </c>
      <c r="N44" s="95">
        <v>10</v>
      </c>
      <c r="O44" s="94">
        <v>13</v>
      </c>
      <c r="P44" s="44">
        <f t="shared" si="14"/>
        <v>9.3333333333333339</v>
      </c>
      <c r="Q44" s="95">
        <v>6</v>
      </c>
      <c r="R44" s="75">
        <v>11</v>
      </c>
      <c r="S44" s="44">
        <f t="shared" si="15"/>
        <v>12.25</v>
      </c>
      <c r="T44" s="94">
        <v>12.25</v>
      </c>
      <c r="U44" s="79">
        <f t="shared" si="16"/>
        <v>10.588125</v>
      </c>
      <c r="V44" s="81"/>
      <c r="W44" s="44">
        <f t="shared" si="17"/>
        <v>8.9362499999999994</v>
      </c>
      <c r="X44" s="93">
        <v>13</v>
      </c>
      <c r="Y44" s="99">
        <v>7</v>
      </c>
      <c r="Z44" s="100">
        <v>6.33</v>
      </c>
      <c r="AA44" s="105">
        <v>9.4149999999999991</v>
      </c>
      <c r="AB44" s="44">
        <f t="shared" si="18"/>
        <v>12.2075</v>
      </c>
      <c r="AC44" s="94">
        <v>13</v>
      </c>
      <c r="AD44" s="94">
        <v>9.83</v>
      </c>
      <c r="AE44" s="94">
        <v>13</v>
      </c>
      <c r="AF44" s="45">
        <f t="shared" si="19"/>
        <v>14.61</v>
      </c>
      <c r="AG44" s="94">
        <v>9.83</v>
      </c>
      <c r="AH44" s="94">
        <v>17</v>
      </c>
      <c r="AI44" s="44">
        <f t="shared" si="20"/>
        <v>5.75</v>
      </c>
      <c r="AJ44" s="94">
        <v>5.75</v>
      </c>
      <c r="AK44" s="79">
        <f t="shared" si="21"/>
        <v>10.618749999999999</v>
      </c>
      <c r="AL44" s="85"/>
      <c r="AM44" s="109">
        <f t="shared" si="22"/>
        <v>10.603437499999998</v>
      </c>
      <c r="AN44" s="43" t="s">
        <v>186</v>
      </c>
      <c r="AO44" s="41" t="s">
        <v>165</v>
      </c>
    </row>
  </sheetData>
  <mergeCells count="4">
    <mergeCell ref="A8:D8"/>
    <mergeCell ref="A9:C9"/>
    <mergeCell ref="AM9:AM10"/>
    <mergeCell ref="AN9:AN10"/>
  </mergeCells>
  <pageMargins left="0.39370078740157483" right="0.39370078740157483" top="0.59055118110236227" bottom="0.59055118110236227" header="0" footer="0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0"/>
  <sheetViews>
    <sheetView workbookViewId="0">
      <selection activeCell="B5" sqref="B5"/>
    </sheetView>
  </sheetViews>
  <sheetFormatPr baseColWidth="10" defaultRowHeight="15"/>
  <cols>
    <col min="1" max="1" width="6.7109375" customWidth="1"/>
    <col min="2" max="2" width="16.5703125" customWidth="1"/>
    <col min="3" max="3" width="19.5703125" customWidth="1"/>
    <col min="4" max="4" width="16.85546875" customWidth="1"/>
  </cols>
  <sheetData>
    <row r="3" spans="1:4">
      <c r="B3" t="s">
        <v>196</v>
      </c>
    </row>
    <row r="4" spans="1:4">
      <c r="B4" t="s">
        <v>195</v>
      </c>
    </row>
    <row r="6" spans="1:4" ht="15.75">
      <c r="A6" s="110" t="s">
        <v>118</v>
      </c>
      <c r="B6" s="110" t="s">
        <v>127</v>
      </c>
      <c r="C6" s="111" t="s">
        <v>128</v>
      </c>
      <c r="D6" s="110" t="s">
        <v>129</v>
      </c>
    </row>
    <row r="7" spans="1:4" ht="15.75">
      <c r="A7" s="112">
        <v>1</v>
      </c>
      <c r="B7" s="113" t="s">
        <v>2</v>
      </c>
      <c r="C7" s="113" t="s">
        <v>3</v>
      </c>
      <c r="D7" s="113" t="s">
        <v>4</v>
      </c>
    </row>
    <row r="8" spans="1:4" ht="15.75">
      <c r="A8" s="112">
        <v>2</v>
      </c>
      <c r="B8" s="113" t="s">
        <v>6</v>
      </c>
      <c r="C8" s="113" t="s">
        <v>7</v>
      </c>
      <c r="D8" s="113" t="s">
        <v>8</v>
      </c>
    </row>
    <row r="9" spans="1:4" ht="15.75">
      <c r="A9" s="112">
        <v>3</v>
      </c>
      <c r="B9" s="113" t="s">
        <v>11</v>
      </c>
      <c r="C9" s="113" t="s">
        <v>12</v>
      </c>
      <c r="D9" s="113" t="s">
        <v>13</v>
      </c>
    </row>
    <row r="10" spans="1:4" ht="15.75">
      <c r="A10" s="112">
        <v>4</v>
      </c>
      <c r="B10" s="113" t="s">
        <v>19</v>
      </c>
      <c r="C10" s="113" t="s">
        <v>20</v>
      </c>
      <c r="D10" s="113" t="s">
        <v>21</v>
      </c>
    </row>
    <row r="11" spans="1:4" ht="15.75">
      <c r="A11" s="112">
        <v>5</v>
      </c>
      <c r="B11" s="113" t="s">
        <v>23</v>
      </c>
      <c r="C11" s="113" t="s">
        <v>24</v>
      </c>
      <c r="D11" s="113" t="s">
        <v>25</v>
      </c>
    </row>
    <row r="12" spans="1:4" ht="15.75">
      <c r="A12" s="112">
        <v>6</v>
      </c>
      <c r="B12" s="113" t="s">
        <v>31</v>
      </c>
      <c r="C12" s="113" t="s">
        <v>32</v>
      </c>
      <c r="D12" s="113" t="s">
        <v>33</v>
      </c>
    </row>
    <row r="13" spans="1:4" ht="15.75">
      <c r="A13" s="112">
        <v>7</v>
      </c>
      <c r="B13" s="113" t="s">
        <v>35</v>
      </c>
      <c r="C13" s="113" t="s">
        <v>36</v>
      </c>
      <c r="D13" s="113" t="s">
        <v>37</v>
      </c>
    </row>
    <row r="14" spans="1:4" ht="15.75">
      <c r="A14" s="112">
        <v>8</v>
      </c>
      <c r="B14" s="113" t="s">
        <v>39</v>
      </c>
      <c r="C14" s="113" t="s">
        <v>40</v>
      </c>
      <c r="D14" s="113" t="s">
        <v>30</v>
      </c>
    </row>
    <row r="15" spans="1:4" ht="15.75">
      <c r="A15" s="112">
        <v>9</v>
      </c>
      <c r="B15" s="113" t="s">
        <v>42</v>
      </c>
      <c r="C15" s="113" t="s">
        <v>43</v>
      </c>
      <c r="D15" s="113" t="s">
        <v>44</v>
      </c>
    </row>
    <row r="16" spans="1:4" ht="15.75">
      <c r="A16" s="112">
        <v>10</v>
      </c>
      <c r="B16" s="113" t="s">
        <v>46</v>
      </c>
      <c r="C16" s="113" t="s">
        <v>47</v>
      </c>
      <c r="D16" s="113" t="s">
        <v>48</v>
      </c>
    </row>
    <row r="17" spans="1:4" ht="15.75">
      <c r="A17" s="112">
        <v>11</v>
      </c>
      <c r="B17" s="113" t="s">
        <v>51</v>
      </c>
      <c r="C17" s="114" t="s">
        <v>52</v>
      </c>
      <c r="D17" s="113" t="s">
        <v>53</v>
      </c>
    </row>
    <row r="18" spans="1:4" ht="15.75">
      <c r="A18" s="112">
        <v>12</v>
      </c>
      <c r="B18" s="113" t="s">
        <v>57</v>
      </c>
      <c r="C18" s="113" t="s">
        <v>58</v>
      </c>
      <c r="D18" s="113" t="s">
        <v>59</v>
      </c>
    </row>
    <row r="19" spans="1:4" ht="15.75">
      <c r="A19" s="112">
        <v>13</v>
      </c>
      <c r="B19" s="113" t="s">
        <v>61</v>
      </c>
      <c r="C19" s="113" t="s">
        <v>62</v>
      </c>
      <c r="D19" s="113" t="s">
        <v>63</v>
      </c>
    </row>
    <row r="20" spans="1:4" ht="15.75">
      <c r="A20" s="112">
        <v>14</v>
      </c>
      <c r="B20" s="113" t="s">
        <v>68</v>
      </c>
      <c r="C20" s="113" t="s">
        <v>69</v>
      </c>
      <c r="D20" s="113" t="s">
        <v>70</v>
      </c>
    </row>
    <row r="21" spans="1:4" ht="15.75">
      <c r="A21" s="112">
        <v>15</v>
      </c>
      <c r="B21" s="113" t="s">
        <v>72</v>
      </c>
      <c r="C21" s="113" t="s">
        <v>73</v>
      </c>
      <c r="D21" s="113" t="s">
        <v>74</v>
      </c>
    </row>
    <row r="22" spans="1:4" ht="15.75">
      <c r="A22" s="112">
        <v>16</v>
      </c>
      <c r="B22" s="113" t="s">
        <v>77</v>
      </c>
      <c r="C22" s="113" t="s">
        <v>78</v>
      </c>
      <c r="D22" s="113" t="s">
        <v>79</v>
      </c>
    </row>
    <row r="23" spans="1:4" ht="15.75">
      <c r="A23" s="112">
        <v>17</v>
      </c>
      <c r="B23" s="113" t="s">
        <v>83</v>
      </c>
      <c r="C23" s="113" t="s">
        <v>84</v>
      </c>
      <c r="D23" s="113" t="s">
        <v>28</v>
      </c>
    </row>
    <row r="24" spans="1:4" ht="15.75">
      <c r="A24" s="112">
        <v>18</v>
      </c>
      <c r="B24" s="113" t="s">
        <v>86</v>
      </c>
      <c r="C24" s="113" t="s">
        <v>87</v>
      </c>
      <c r="D24" s="113" t="s">
        <v>67</v>
      </c>
    </row>
    <row r="25" spans="1:4" ht="15.75">
      <c r="A25" s="112">
        <v>19</v>
      </c>
      <c r="B25" s="113" t="s">
        <v>89</v>
      </c>
      <c r="C25" s="113" t="s">
        <v>90</v>
      </c>
      <c r="D25" s="113" t="s">
        <v>91</v>
      </c>
    </row>
    <row r="26" spans="1:4" ht="15.75">
      <c r="A26" s="112">
        <v>20</v>
      </c>
      <c r="B26" s="113" t="s">
        <v>92</v>
      </c>
      <c r="C26" s="113" t="s">
        <v>93</v>
      </c>
      <c r="D26" s="113" t="s">
        <v>94</v>
      </c>
    </row>
    <row r="27" spans="1:4" ht="15.75">
      <c r="A27" s="112">
        <v>21</v>
      </c>
      <c r="B27" s="113" t="s">
        <v>95</v>
      </c>
      <c r="C27" s="113" t="s">
        <v>96</v>
      </c>
      <c r="D27" s="113" t="s">
        <v>97</v>
      </c>
    </row>
    <row r="28" spans="1:4" ht="15.75">
      <c r="A28" s="112">
        <v>22</v>
      </c>
      <c r="B28" s="113" t="s">
        <v>100</v>
      </c>
      <c r="C28" s="113" t="s">
        <v>101</v>
      </c>
      <c r="D28" s="113" t="s">
        <v>102</v>
      </c>
    </row>
    <row r="29" spans="1:4" ht="15.75">
      <c r="A29" s="112">
        <v>23</v>
      </c>
      <c r="B29" s="113" t="s">
        <v>104</v>
      </c>
      <c r="C29" s="113" t="s">
        <v>105</v>
      </c>
      <c r="D29" s="113" t="s">
        <v>106</v>
      </c>
    </row>
    <row r="30" spans="1:4" ht="15.75">
      <c r="A30" s="112">
        <v>24</v>
      </c>
      <c r="B30" s="113" t="s">
        <v>108</v>
      </c>
      <c r="C30" s="113" t="s">
        <v>109</v>
      </c>
      <c r="D30" s="113" t="s">
        <v>29</v>
      </c>
    </row>
    <row r="31" spans="1:4" ht="15.75">
      <c r="A31" s="112">
        <v>25</v>
      </c>
      <c r="B31" s="113" t="s">
        <v>111</v>
      </c>
      <c r="C31" s="113" t="s">
        <v>112</v>
      </c>
      <c r="D31" s="113" t="s">
        <v>50</v>
      </c>
    </row>
    <row r="32" spans="1:4" ht="15.75">
      <c r="A32" s="112">
        <v>26</v>
      </c>
      <c r="B32" s="113" t="s">
        <v>115</v>
      </c>
      <c r="C32" s="113" t="s">
        <v>114</v>
      </c>
      <c r="D32" s="113" t="s">
        <v>116</v>
      </c>
    </row>
    <row r="33" spans="1:4" ht="15.75">
      <c r="A33" s="112">
        <v>27</v>
      </c>
      <c r="B33" s="113" t="s">
        <v>174</v>
      </c>
      <c r="C33" s="115" t="s">
        <v>175</v>
      </c>
      <c r="D33" s="116" t="s">
        <v>82</v>
      </c>
    </row>
    <row r="34" spans="1:4" ht="15.75">
      <c r="A34" s="112">
        <v>28</v>
      </c>
      <c r="B34" s="113" t="s">
        <v>166</v>
      </c>
      <c r="C34" s="117" t="s">
        <v>167</v>
      </c>
      <c r="D34" s="116" t="s">
        <v>168</v>
      </c>
    </row>
    <row r="35" spans="1:4" ht="15.75">
      <c r="A35" s="112">
        <v>29</v>
      </c>
      <c r="B35" s="113" t="s">
        <v>169</v>
      </c>
      <c r="C35" s="115" t="s">
        <v>170</v>
      </c>
      <c r="D35" s="116" t="s">
        <v>171</v>
      </c>
    </row>
    <row r="36" spans="1:4" ht="15.75">
      <c r="A36" s="112">
        <v>30</v>
      </c>
      <c r="B36" s="113" t="s">
        <v>172</v>
      </c>
      <c r="C36" s="115" t="s">
        <v>173</v>
      </c>
      <c r="D36" s="116" t="s">
        <v>16</v>
      </c>
    </row>
    <row r="37" spans="1:4" ht="15.75">
      <c r="A37" s="112">
        <v>31</v>
      </c>
      <c r="B37" s="113" t="s">
        <v>176</v>
      </c>
      <c r="C37" s="117" t="s">
        <v>177</v>
      </c>
      <c r="D37" s="118" t="s">
        <v>178</v>
      </c>
    </row>
    <row r="38" spans="1:4" ht="15.75">
      <c r="A38" s="112">
        <v>32</v>
      </c>
      <c r="B38" s="113" t="s">
        <v>179</v>
      </c>
      <c r="C38" s="119" t="s">
        <v>180</v>
      </c>
      <c r="D38" s="120" t="s">
        <v>181</v>
      </c>
    </row>
    <row r="39" spans="1:4" ht="15.75">
      <c r="A39" s="112">
        <v>33</v>
      </c>
      <c r="B39" s="113" t="s">
        <v>182</v>
      </c>
      <c r="C39" s="117" t="s">
        <v>183</v>
      </c>
      <c r="D39" s="120" t="s">
        <v>65</v>
      </c>
    </row>
    <row r="40" spans="1:4" ht="15.75">
      <c r="A40" s="112">
        <v>34</v>
      </c>
      <c r="B40" s="113" t="s">
        <v>184</v>
      </c>
      <c r="C40" s="117" t="s">
        <v>117</v>
      </c>
      <c r="D40" s="121" t="s">
        <v>185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ancien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2018-06-10T10:36:53Z</dcterms:modified>
</cp:coreProperties>
</file>