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935" tabRatio="344" activeTab="0"/>
  </bookViews>
  <sheets>
    <sheet name="PAPETRIE" sheetId="1" r:id="rId1"/>
    <sheet name="Produit-imp" sheetId="2" r:id="rId2"/>
  </sheets>
  <definedNames>
    <definedName name="_xlnm.Print_Area" localSheetId="0">'PAPETRIE'!$A$1:$V$71</definedName>
    <definedName name="_xlnm.Print_Area" localSheetId="1">'Produit-imp'!$A$1:$Q$28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11" authorId="0">
      <text>
        <r>
          <rPr>
            <sz val="16"/>
            <color indexed="10"/>
            <rFont val="Times New Roman"/>
            <family val="1"/>
          </rPr>
          <t>Signifie qu'il n'est pas en mesure de satifaire tout le S/Lot.  Donc non conforme au cahier des charges.</t>
        </r>
      </text>
    </comment>
    <comment ref="I44" authorId="0">
      <text>
        <r>
          <rPr>
            <b/>
            <sz val="16"/>
            <color indexed="39"/>
            <rFont val="Times New Roman"/>
            <family val="1"/>
          </rPr>
          <t xml:space="preserve">Quantité non prévue dans le quatitatif remis remis aux fournisseurs </t>
        </r>
        <r>
          <rPr>
            <sz val="16"/>
            <color indexed="39"/>
            <rFont val="Times New Roman"/>
            <family val="1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6"/>
            <color indexed="15"/>
            <rFont val="Times New Roman"/>
            <family val="1"/>
          </rPr>
          <t>Signifie qu'il n'est pas en mesure de satifaire tout le S/Lot.  Donc non conforme au cahier des charges.</t>
        </r>
      </text>
    </comment>
  </commentList>
</comments>
</file>

<file path=xl/sharedStrings.xml><?xml version="1.0" encoding="utf-8"?>
<sst xmlns="http://schemas.openxmlformats.org/spreadsheetml/2006/main" count="168" uniqueCount="71">
  <si>
    <t>Lot N° 03: Fournitures</t>
  </si>
  <si>
    <t>Aricles</t>
  </si>
  <si>
    <t xml:space="preserve">P.U  HT </t>
  </si>
  <si>
    <t>Qté</t>
  </si>
  <si>
    <t>Total H.T</t>
  </si>
  <si>
    <t>MEDIA SERVICE</t>
  </si>
  <si>
    <t>Lot N°3:  Fournitures de bureau et d’enseignement</t>
  </si>
  <si>
    <t>S/Lot N° 1  Papeterie et fournitures de bureau.</t>
  </si>
  <si>
    <t xml:space="preserve">Sous chemise </t>
  </si>
  <si>
    <t>Enveloppes FT 16 (Ouverture Verticale)</t>
  </si>
  <si>
    <t>Boite d'archives (C.V)</t>
  </si>
  <si>
    <t>Boite d'archives (Accordéon à tirette : Liasse)</t>
  </si>
  <si>
    <t>ETS- LALAOUI</t>
  </si>
  <si>
    <t>SNC BERRI</t>
  </si>
  <si>
    <t>LIB-SOUMMAM</t>
  </si>
  <si>
    <t>FOLIO</t>
  </si>
  <si>
    <t>S/Lot N° 03: Produits d'Impression</t>
  </si>
  <si>
    <t>SOM'S</t>
  </si>
  <si>
    <t>CINFOMEL</t>
  </si>
  <si>
    <t>ETS-KHIDER</t>
  </si>
  <si>
    <t>SNC-BERRI</t>
  </si>
  <si>
    <t>SCS</t>
  </si>
  <si>
    <t>EUREKA</t>
  </si>
  <si>
    <t>KHIDER</t>
  </si>
  <si>
    <t xml:space="preserve">RAME DE PAPIER EXTRA Blanc A4 </t>
  </si>
  <si>
    <t>RAME PAPIER LISTINGUE 04 exemplaires A3</t>
  </si>
  <si>
    <t xml:space="preserve">RAME PAPIER ministre </t>
  </si>
  <si>
    <t xml:space="preserve">RAME PAPIER Pelure  </t>
  </si>
  <si>
    <t xml:space="preserve">Brosse à craie </t>
  </si>
  <si>
    <t>Chemise cartonnée -</t>
  </si>
  <si>
    <t>Enveloppes FT 26 (Ouverture Verticale)</t>
  </si>
  <si>
    <t>Marqueur Indélébile (3couleurs)</t>
  </si>
  <si>
    <t xml:space="preserve">Stylos bleu 100, , rouge50 </t>
  </si>
  <si>
    <t xml:space="preserve">Boite d'agrafes 24/6 </t>
  </si>
  <si>
    <t xml:space="preserve">Boite d'agrafes 23/15- </t>
  </si>
  <si>
    <t xml:space="preserve">Agrafeuse  23/15 </t>
  </si>
  <si>
    <t>Stylo Corrector blanc -</t>
  </si>
  <si>
    <t xml:space="preserve">Ciseaux  de qualité   </t>
  </si>
  <si>
    <t xml:space="preserve">Boites à trombones (G.M. Chromé)- </t>
  </si>
  <si>
    <t xml:space="preserve">Porte trombones (Aimanté) </t>
  </si>
  <si>
    <t xml:space="preserve">Corbeille à papier </t>
  </si>
  <si>
    <t xml:space="preserve">Porte document de 100 Pochettes  de transparents </t>
  </si>
  <si>
    <t xml:space="preserve">Pochettes  de 50  transparents  </t>
  </si>
  <si>
    <t xml:space="preserve">Cube à papier(Couleur)  </t>
  </si>
  <si>
    <t xml:space="preserve">Flacon d’encre (10 Rouge et 10 Bleu) </t>
  </si>
  <si>
    <t xml:space="preserve">Taille crayon  simple   </t>
  </si>
  <si>
    <t xml:space="preserve">Classeurs suspendus " Classe vite " </t>
  </si>
  <si>
    <t xml:space="preserve">Dateur simple (arabe 5 Français 5 </t>
  </si>
  <si>
    <t xml:space="preserve">Papier carbone Bleu (boite)  </t>
  </si>
  <si>
    <t xml:space="preserve">Trieur Techno à 5 Etages </t>
  </si>
  <si>
    <t xml:space="preserve">RAME PAPIER LISTINGUE 04 exemplaires A4  </t>
  </si>
  <si>
    <t xml:space="preserve">Ote agraffes </t>
  </si>
  <si>
    <t>THT</t>
  </si>
  <si>
    <t>TVA</t>
  </si>
  <si>
    <t>TTC</t>
  </si>
  <si>
    <t>Cartouche Photocopieur  I.R 2016 d'origine</t>
  </si>
  <si>
    <t>Cartouche Photocopieur  I.R 2018 d'origine</t>
  </si>
  <si>
    <t>N.Assujetti</t>
  </si>
  <si>
    <t xml:space="preserve">Cole Adhesive (Scotch) G.F (50)  </t>
  </si>
  <si>
    <t xml:space="preserve">Cole Adhesive (Scotch) )  M.F  (100)  </t>
  </si>
  <si>
    <t>Boites à trombones (P.M Chromé )</t>
  </si>
  <si>
    <t xml:space="preserve">Boites à trombones ( plastique Couleur) </t>
  </si>
  <si>
    <t>N.D</t>
  </si>
  <si>
    <t>Pap BRAHMI</t>
  </si>
  <si>
    <t>Ets  LAALAOUI</t>
  </si>
  <si>
    <t>MEDIA Service</t>
  </si>
  <si>
    <t>Boite de craie (Blanche)</t>
  </si>
  <si>
    <t>Boite de craie (Couleur)</t>
  </si>
  <si>
    <t>LIB-SOUM</t>
  </si>
  <si>
    <r>
      <rPr>
        <sz val="16"/>
        <color indexed="8"/>
        <rFont val="Arial"/>
        <family val="2"/>
      </rPr>
      <t>Les offres de : Librairie  Soummam , SOM'S et  ALALAOUI ne sont pas conformes</t>
    </r>
    <r>
      <rPr>
        <sz val="18"/>
        <color indexed="8"/>
        <rFont val="Arial"/>
        <family val="2"/>
      </rPr>
      <t xml:space="preserve"> (produits compatibles au lieu de l'origine tel que stipulé dans le cahier des charges)</t>
    </r>
  </si>
  <si>
    <t>Les offres  de MEDIA  Service et de SNC BERRI ne sont  pas conformes au cahier des charges ( offres incomplètes pour être comparées)                                                                                                                                                 Celle de la Papeterie BRAHIMI  est la moins disante  dans la mesure où elle n'es pas assujettie à la TVA (le montant fixé ci-dessus est celui déterminé après vérification (horizontale et  verticale ) des soumissions).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</si>
</sst>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a&quot;;\-#,##0\ &quot;da&quot;"/>
    <numFmt numFmtId="173" formatCode="#,##0\ &quot;da&quot;;[Red]\-#,##0\ &quot;da&quot;"/>
    <numFmt numFmtId="174" formatCode="#,##0.00\ &quot;da&quot;;\-#,##0.00\ &quot;da&quot;"/>
    <numFmt numFmtId="175" formatCode="#,##0.00\ &quot;da&quot;;[Red]\-#,##0.00\ &quot;da&quot;"/>
    <numFmt numFmtId="176" formatCode="_-* #,##0\ &quot;da&quot;_-;\-* #,##0\ &quot;da&quot;_-;_-* &quot;-&quot;\ &quot;da&quot;_-;_-@_-"/>
    <numFmt numFmtId="177" formatCode="_-* #,##0\ _d_a_-;\-* #,##0\ _d_a_-;_-* &quot;-&quot;\ _d_a_-;_-@_-"/>
    <numFmt numFmtId="178" formatCode="_-* #,##0.00\ &quot;da&quot;_-;\-* #,##0.00\ &quot;da&quot;_-;_-* &quot;-&quot;??\ &quot;da&quot;_-;_-@_-"/>
    <numFmt numFmtId="179" formatCode="_-* #,##0.00\ _d_a_-;\-* #,##0.00\ _d_a_-;_-* &quot;-&quot;??\ _d_a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0.00"/>
    <numFmt numFmtId="184" formatCode="0.0"/>
    <numFmt numFmtId="185" formatCode="0.000"/>
    <numFmt numFmtId="186" formatCode="[$-40C]dddd\ d\ mmmm\ yyyy"/>
  </numFmts>
  <fonts count="4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name val="Times New Roman"/>
      <family val="1"/>
    </font>
    <font>
      <sz val="16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color indexed="39"/>
      <name val="Times New Roman"/>
      <family val="1"/>
    </font>
    <font>
      <b/>
      <sz val="16"/>
      <color indexed="39"/>
      <name val="Times New Roman"/>
      <family val="1"/>
    </font>
    <font>
      <sz val="16"/>
      <color indexed="15"/>
      <name val="Times New Roman"/>
      <family val="1"/>
    </font>
    <font>
      <sz val="20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sz val="12"/>
      <color rgb="FFFF0000"/>
      <name val="Arial"/>
      <family val="2"/>
    </font>
    <font>
      <sz val="11"/>
      <color rgb="FFC0504D"/>
      <name val="Times New Roman"/>
      <family val="1"/>
    </font>
    <font>
      <b/>
      <sz val="12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99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wrapText="1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3" fontId="25" fillId="0" borderId="0" xfId="0" applyNumberFormat="1" applyFont="1" applyBorder="1" applyAlignment="1" applyProtection="1">
      <alignment horizontal="center" vertical="center"/>
      <protection locked="0"/>
    </xf>
    <xf numFmtId="4" fontId="25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justify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/>
    </xf>
    <xf numFmtId="4" fontId="25" fillId="0" borderId="10" xfId="0" applyNumberFormat="1" applyFont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right" vertical="center"/>
    </xf>
    <xf numFmtId="0" fontId="23" fillId="2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1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0" fontId="44" fillId="0" borderId="13" xfId="0" applyFont="1" applyFill="1" applyBorder="1" applyAlignment="1">
      <alignment horizontal="center" vertical="center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44" fillId="0" borderId="13" xfId="0" applyFont="1" applyBorder="1" applyAlignment="1">
      <alignment horizontal="center" vertical="center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44" fillId="0" borderId="15" xfId="0" applyFont="1" applyFill="1" applyBorder="1" applyAlignment="1">
      <alignment horizontal="center" vertical="center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44" fillId="0" borderId="15" xfId="0" applyFont="1" applyBorder="1" applyAlignment="1">
      <alignment horizontal="center" vertical="center"/>
    </xf>
    <xf numFmtId="4" fontId="0" fillId="0" borderId="16" xfId="0" applyNumberFormat="1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/>
    </xf>
    <xf numFmtId="0" fontId="44" fillId="0" borderId="17" xfId="0" applyFont="1" applyFill="1" applyBorder="1" applyAlignment="1">
      <alignment horizontal="center" vertical="center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0" fontId="44" fillId="0" borderId="17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 applyProtection="1">
      <alignment horizontal="center" vertical="center" wrapText="1"/>
      <protection locked="0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 applyProtection="1">
      <alignment vertical="center" wrapText="1"/>
      <protection locked="0"/>
    </xf>
    <xf numFmtId="0" fontId="32" fillId="0" borderId="15" xfId="0" applyFont="1" applyBorder="1" applyAlignment="1">
      <alignment horizontal="center" vertical="center"/>
    </xf>
    <xf numFmtId="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5" xfId="0" applyFont="1" applyBorder="1" applyAlignment="1">
      <alignment horizontal="center" vertical="center"/>
    </xf>
    <xf numFmtId="4" fontId="45" fillId="2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21" xfId="0" applyNumberFormat="1" applyFont="1" applyBorder="1" applyAlignment="1" applyProtection="1">
      <alignment horizontal="right" vertical="center" wrapText="1"/>
      <protection locked="0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4" fontId="0" fillId="0" borderId="22" xfId="0" applyNumberFormat="1" applyFont="1" applyBorder="1" applyAlignment="1" applyProtection="1">
      <alignment horizontal="right" vertical="center" wrapText="1"/>
      <protection locked="0"/>
    </xf>
    <xf numFmtId="4" fontId="0" fillId="0" borderId="23" xfId="0" applyNumberFormat="1" applyFont="1" applyBorder="1" applyAlignment="1" applyProtection="1">
      <alignment horizontal="right" vertical="center" wrapText="1"/>
      <protection locked="0"/>
    </xf>
    <xf numFmtId="0" fontId="44" fillId="0" borderId="16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3" fillId="24" borderId="10" xfId="0" applyFon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right" vertical="center"/>
    </xf>
    <xf numFmtId="0" fontId="29" fillId="24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2"/>
  <sheetViews>
    <sheetView tabSelected="1" zoomScale="60" zoomScaleNormal="60" zoomScaleSheetLayoutView="40" zoomScalePageLayoutView="0" workbookViewId="0" topLeftCell="A37">
      <selection activeCell="E54" sqref="E54"/>
    </sheetView>
  </sheetViews>
  <sheetFormatPr defaultColWidth="11.00390625" defaultRowHeight="14.25"/>
  <cols>
    <col min="1" max="1" width="33.75390625" style="0" customWidth="1"/>
    <col min="2" max="2" width="9.75390625" style="0" customWidth="1"/>
    <col min="3" max="3" width="6.125" style="43" customWidth="1"/>
    <col min="4" max="4" width="13.75390625" style="12" customWidth="1"/>
    <col min="5" max="5" width="8.875" style="21" customWidth="1"/>
    <col min="6" max="6" width="6.125" style="21" customWidth="1"/>
    <col min="7" max="7" width="11.875" style="12" customWidth="1"/>
    <col min="8" max="8" width="8.625" style="0" customWidth="1"/>
    <col min="9" max="9" width="5.25390625" style="21" customWidth="1"/>
    <col min="10" max="10" width="13.25390625" style="12" customWidth="1"/>
    <col min="11" max="11" width="8.00390625" style="0" customWidth="1"/>
    <col min="12" max="12" width="5.375" style="21" customWidth="1"/>
    <col min="13" max="13" width="13.375" style="12" customWidth="1"/>
    <col min="14" max="14" width="9.625" style="0" customWidth="1"/>
    <col min="15" max="15" width="5.50390625" style="21" customWidth="1"/>
    <col min="16" max="16" width="13.75390625" style="12" customWidth="1"/>
    <col min="17" max="17" width="9.75390625" style="0" customWidth="1"/>
    <col min="18" max="18" width="6.125" style="39" customWidth="1"/>
    <col min="19" max="19" width="13.75390625" style="0" customWidth="1"/>
    <col min="20" max="20" width="9.75390625" style="0" customWidth="1"/>
    <col min="21" max="21" width="12.00390625" style="39" customWidth="1"/>
    <col min="22" max="22" width="14.00390625" style="0" customWidth="1"/>
  </cols>
  <sheetData>
    <row r="1" ht="14.25"/>
    <row r="2" ht="14.25"/>
    <row r="3" spans="1:3" ht="19.5" customHeight="1">
      <c r="A3" s="92" t="s">
        <v>6</v>
      </c>
      <c r="B3" s="92"/>
      <c r="C3" s="92"/>
    </row>
    <row r="4" spans="1:3" ht="25.5" customHeight="1">
      <c r="A4" s="92" t="s">
        <v>7</v>
      </c>
      <c r="B4" s="92"/>
      <c r="C4" s="92"/>
    </row>
    <row r="5" ht="14.25"/>
    <row r="6" spans="2:22" ht="27.75" customHeight="1">
      <c r="B6" s="91" t="s">
        <v>63</v>
      </c>
      <c r="C6" s="91"/>
      <c r="D6" s="89" t="s">
        <v>4</v>
      </c>
      <c r="E6" s="91" t="s">
        <v>5</v>
      </c>
      <c r="F6" s="91"/>
      <c r="G6" s="89" t="s">
        <v>4</v>
      </c>
      <c r="H6" s="91" t="s">
        <v>13</v>
      </c>
      <c r="I6" s="91"/>
      <c r="J6" s="89" t="s">
        <v>4</v>
      </c>
      <c r="K6" s="91" t="s">
        <v>14</v>
      </c>
      <c r="L6" s="91"/>
      <c r="M6" s="89" t="s">
        <v>4</v>
      </c>
      <c r="N6" s="91" t="s">
        <v>15</v>
      </c>
      <c r="O6" s="91"/>
      <c r="P6" s="89" t="s">
        <v>4</v>
      </c>
      <c r="Q6" s="91" t="s">
        <v>23</v>
      </c>
      <c r="R6" s="91"/>
      <c r="S6" s="89" t="s">
        <v>4</v>
      </c>
      <c r="T6" s="91" t="s">
        <v>64</v>
      </c>
      <c r="U6" s="91"/>
      <c r="V6" s="89" t="s">
        <v>4</v>
      </c>
    </row>
    <row r="7" spans="1:22" ht="33" customHeight="1">
      <c r="A7" s="20" t="s">
        <v>1</v>
      </c>
      <c r="B7" s="19" t="s">
        <v>2</v>
      </c>
      <c r="C7" s="42" t="s">
        <v>3</v>
      </c>
      <c r="D7" s="90"/>
      <c r="E7" s="30" t="s">
        <v>2</v>
      </c>
      <c r="F7" s="35" t="s">
        <v>3</v>
      </c>
      <c r="G7" s="90"/>
      <c r="H7" s="19" t="s">
        <v>2</v>
      </c>
      <c r="I7" s="35" t="s">
        <v>3</v>
      </c>
      <c r="J7" s="90"/>
      <c r="K7" s="19" t="s">
        <v>2</v>
      </c>
      <c r="L7" s="35" t="s">
        <v>3</v>
      </c>
      <c r="M7" s="90"/>
      <c r="N7" s="19" t="s">
        <v>2</v>
      </c>
      <c r="O7" s="35" t="s">
        <v>3</v>
      </c>
      <c r="P7" s="90"/>
      <c r="Q7" s="30" t="s">
        <v>2</v>
      </c>
      <c r="R7" s="35" t="s">
        <v>3</v>
      </c>
      <c r="S7" s="90"/>
      <c r="T7" s="30" t="s">
        <v>2</v>
      </c>
      <c r="U7" s="35" t="s">
        <v>3</v>
      </c>
      <c r="V7" s="90"/>
    </row>
    <row r="8" spans="1:22" s="5" customFormat="1" ht="30.75" customHeight="1">
      <c r="A8" s="40" t="s">
        <v>24</v>
      </c>
      <c r="B8" s="45">
        <v>335</v>
      </c>
      <c r="C8" s="46">
        <v>100</v>
      </c>
      <c r="D8" s="47">
        <f aca="true" t="shared" si="0" ref="D8:D23">B8*C8</f>
        <v>33500</v>
      </c>
      <c r="E8" s="47">
        <v>302.57</v>
      </c>
      <c r="F8" s="48">
        <v>100</v>
      </c>
      <c r="G8" s="47">
        <f aca="true" t="shared" si="1" ref="G8:G37">E8*F8</f>
        <v>30257</v>
      </c>
      <c r="H8" s="47">
        <v>273.5</v>
      </c>
      <c r="I8" s="48">
        <v>100</v>
      </c>
      <c r="J8" s="47">
        <f>H8*I8</f>
        <v>27350</v>
      </c>
      <c r="K8" s="47">
        <v>268.45</v>
      </c>
      <c r="L8" s="48">
        <v>100</v>
      </c>
      <c r="M8" s="47">
        <f>K8*L8</f>
        <v>26845</v>
      </c>
      <c r="N8" s="47">
        <v>271.15</v>
      </c>
      <c r="O8" s="48">
        <v>100</v>
      </c>
      <c r="P8" s="49">
        <f aca="true" t="shared" si="2" ref="P8:P16">N8*O8</f>
        <v>27114.999999999996</v>
      </c>
      <c r="Q8" s="47">
        <v>340</v>
      </c>
      <c r="R8" s="48">
        <v>100</v>
      </c>
      <c r="S8" s="49">
        <f aca="true" t="shared" si="3" ref="S8:S24">Q8*R8</f>
        <v>34000</v>
      </c>
      <c r="T8" s="47">
        <v>256.54</v>
      </c>
      <c r="U8" s="48">
        <v>100</v>
      </c>
      <c r="V8" s="49">
        <f aca="true" t="shared" si="4" ref="V8:V26">T8*U8</f>
        <v>25654.000000000004</v>
      </c>
    </row>
    <row r="9" spans="1:22" s="5" customFormat="1" ht="33" customHeight="1">
      <c r="A9" s="41" t="s">
        <v>25</v>
      </c>
      <c r="B9" s="45">
        <v>3800</v>
      </c>
      <c r="C9" s="50">
        <v>8</v>
      </c>
      <c r="D9" s="47">
        <f t="shared" si="0"/>
        <v>30400</v>
      </c>
      <c r="E9" s="51">
        <v>2740</v>
      </c>
      <c r="F9" s="52">
        <v>8</v>
      </c>
      <c r="G9" s="51">
        <f t="shared" si="1"/>
        <v>21920</v>
      </c>
      <c r="H9" s="51">
        <v>2655.43</v>
      </c>
      <c r="I9" s="52">
        <v>8</v>
      </c>
      <c r="J9" s="51">
        <f aca="true" t="shared" si="5" ref="J9:J45">H9*I9</f>
        <v>21243.44</v>
      </c>
      <c r="K9" s="51">
        <v>2762</v>
      </c>
      <c r="L9" s="52">
        <v>8</v>
      </c>
      <c r="M9" s="47">
        <f aca="true" t="shared" si="6" ref="M9:M45">K9*L9</f>
        <v>22096</v>
      </c>
      <c r="N9" s="51">
        <v>2619.75</v>
      </c>
      <c r="O9" s="52">
        <v>8</v>
      </c>
      <c r="P9" s="49">
        <f t="shared" si="2"/>
        <v>20958</v>
      </c>
      <c r="Q9" s="51">
        <v>650</v>
      </c>
      <c r="R9" s="52">
        <v>8</v>
      </c>
      <c r="S9" s="49">
        <f t="shared" si="3"/>
        <v>5200</v>
      </c>
      <c r="T9" s="51">
        <v>2956.69</v>
      </c>
      <c r="U9" s="52">
        <v>8</v>
      </c>
      <c r="V9" s="49">
        <f t="shared" si="4"/>
        <v>23653.52</v>
      </c>
    </row>
    <row r="10" spans="1:22" s="5" customFormat="1" ht="35.25" customHeight="1">
      <c r="A10" s="41" t="s">
        <v>50</v>
      </c>
      <c r="B10" s="45">
        <v>2800</v>
      </c>
      <c r="C10" s="50">
        <v>5</v>
      </c>
      <c r="D10" s="47">
        <f t="shared" si="0"/>
        <v>14000</v>
      </c>
      <c r="E10" s="51">
        <v>2340</v>
      </c>
      <c r="F10" s="52">
        <v>5</v>
      </c>
      <c r="G10" s="51">
        <f t="shared" si="1"/>
        <v>11700</v>
      </c>
      <c r="H10" s="51">
        <v>1923.07</v>
      </c>
      <c r="I10" s="52">
        <v>5</v>
      </c>
      <c r="J10" s="51">
        <f t="shared" si="5"/>
        <v>9615.35</v>
      </c>
      <c r="K10" s="51">
        <v>1810</v>
      </c>
      <c r="L10" s="52">
        <v>5</v>
      </c>
      <c r="M10" s="47">
        <f t="shared" si="6"/>
        <v>9050</v>
      </c>
      <c r="N10" s="51">
        <v>1934.38</v>
      </c>
      <c r="O10" s="52">
        <v>5</v>
      </c>
      <c r="P10" s="49">
        <f t="shared" si="2"/>
        <v>9671.900000000001</v>
      </c>
      <c r="Q10" s="51">
        <v>2400</v>
      </c>
      <c r="R10" s="52">
        <v>5</v>
      </c>
      <c r="S10" s="49">
        <f t="shared" si="3"/>
        <v>12000</v>
      </c>
      <c r="T10" s="51">
        <v>1943.75</v>
      </c>
      <c r="U10" s="52">
        <v>5</v>
      </c>
      <c r="V10" s="49">
        <f t="shared" si="4"/>
        <v>9718.75</v>
      </c>
    </row>
    <row r="11" spans="1:22" s="5" customFormat="1" ht="21.75" customHeight="1">
      <c r="A11" s="40" t="s">
        <v>26</v>
      </c>
      <c r="B11" s="45">
        <v>350</v>
      </c>
      <c r="C11" s="50">
        <v>2500</v>
      </c>
      <c r="D11" s="47">
        <f t="shared" si="0"/>
        <v>875000</v>
      </c>
      <c r="E11" s="72" t="s">
        <v>62</v>
      </c>
      <c r="F11" s="50">
        <v>2500</v>
      </c>
      <c r="G11" s="73">
        <v>0</v>
      </c>
      <c r="H11" s="51">
        <v>545.29</v>
      </c>
      <c r="I11" s="52">
        <v>2500</v>
      </c>
      <c r="J11" s="51">
        <f t="shared" si="5"/>
        <v>1363225</v>
      </c>
      <c r="K11" s="51">
        <v>560.26</v>
      </c>
      <c r="L11" s="52">
        <v>2500</v>
      </c>
      <c r="M11" s="47">
        <f t="shared" si="6"/>
        <v>1400650</v>
      </c>
      <c r="N11" s="51">
        <v>525.17</v>
      </c>
      <c r="O11" s="52">
        <v>2500</v>
      </c>
      <c r="P11" s="49">
        <f t="shared" si="2"/>
        <v>1312925</v>
      </c>
      <c r="Q11" s="51">
        <v>950</v>
      </c>
      <c r="R11" s="52">
        <v>2500</v>
      </c>
      <c r="S11" s="49">
        <f t="shared" si="3"/>
        <v>2375000</v>
      </c>
      <c r="T11" s="51">
        <v>535.89</v>
      </c>
      <c r="U11" s="52">
        <v>2500</v>
      </c>
      <c r="V11" s="49">
        <f t="shared" si="4"/>
        <v>1339725</v>
      </c>
    </row>
    <row r="12" spans="1:22" s="5" customFormat="1" ht="21.75" customHeight="1">
      <c r="A12" s="40" t="s">
        <v>27</v>
      </c>
      <c r="B12" s="45">
        <v>250</v>
      </c>
      <c r="C12" s="50">
        <v>2500</v>
      </c>
      <c r="D12" s="47">
        <f t="shared" si="0"/>
        <v>625000</v>
      </c>
      <c r="E12" s="72" t="s">
        <v>62</v>
      </c>
      <c r="F12" s="50">
        <v>2500</v>
      </c>
      <c r="G12" s="73">
        <v>0</v>
      </c>
      <c r="H12" s="51">
        <v>126.92</v>
      </c>
      <c r="I12" s="52">
        <v>2500</v>
      </c>
      <c r="J12" s="51">
        <f t="shared" si="5"/>
        <v>317300</v>
      </c>
      <c r="K12" s="51">
        <v>170</v>
      </c>
      <c r="L12" s="52">
        <v>2500</v>
      </c>
      <c r="M12" s="47">
        <f t="shared" si="6"/>
        <v>425000</v>
      </c>
      <c r="N12" s="51">
        <v>120.22</v>
      </c>
      <c r="O12" s="52">
        <v>2500</v>
      </c>
      <c r="P12" s="49">
        <f t="shared" si="2"/>
        <v>300550</v>
      </c>
      <c r="Q12" s="51">
        <v>150</v>
      </c>
      <c r="R12" s="52">
        <v>2500</v>
      </c>
      <c r="S12" s="49">
        <f t="shared" si="3"/>
        <v>375000</v>
      </c>
      <c r="T12" s="51">
        <v>118</v>
      </c>
      <c r="U12" s="52">
        <v>2500</v>
      </c>
      <c r="V12" s="49">
        <f t="shared" si="4"/>
        <v>295000</v>
      </c>
    </row>
    <row r="13" spans="1:22" s="5" customFormat="1" ht="21.75" customHeight="1">
      <c r="A13" s="40" t="s">
        <v>28</v>
      </c>
      <c r="B13" s="45">
        <v>170</v>
      </c>
      <c r="C13" s="50">
        <v>100</v>
      </c>
      <c r="D13" s="47">
        <f t="shared" si="0"/>
        <v>17000</v>
      </c>
      <c r="E13" s="51">
        <v>56.65</v>
      </c>
      <c r="F13" s="52">
        <v>100</v>
      </c>
      <c r="G13" s="51">
        <f t="shared" si="1"/>
        <v>5665</v>
      </c>
      <c r="H13" s="51">
        <v>29.91</v>
      </c>
      <c r="I13" s="52">
        <v>100</v>
      </c>
      <c r="J13" s="51">
        <f t="shared" si="5"/>
        <v>2991</v>
      </c>
      <c r="K13" s="51">
        <v>28.7</v>
      </c>
      <c r="L13" s="52">
        <v>100</v>
      </c>
      <c r="M13" s="47">
        <f t="shared" si="6"/>
        <v>2870</v>
      </c>
      <c r="N13" s="51">
        <v>25.11</v>
      </c>
      <c r="O13" s="52">
        <v>100</v>
      </c>
      <c r="P13" s="49">
        <f t="shared" si="2"/>
        <v>2511</v>
      </c>
      <c r="Q13" s="51">
        <v>75</v>
      </c>
      <c r="R13" s="52">
        <v>100</v>
      </c>
      <c r="S13" s="49">
        <f t="shared" si="3"/>
        <v>7500</v>
      </c>
      <c r="T13" s="51">
        <v>34.78</v>
      </c>
      <c r="U13" s="52">
        <v>100</v>
      </c>
      <c r="V13" s="49">
        <f t="shared" si="4"/>
        <v>3478</v>
      </c>
    </row>
    <row r="14" spans="1:22" s="5" customFormat="1" ht="21.75" customHeight="1">
      <c r="A14" s="40" t="s">
        <v>66</v>
      </c>
      <c r="B14" s="84">
        <v>95</v>
      </c>
      <c r="C14" s="86">
        <v>100</v>
      </c>
      <c r="D14" s="47">
        <f t="shared" si="0"/>
        <v>9500</v>
      </c>
      <c r="E14" s="70">
        <v>190.55</v>
      </c>
      <c r="F14" s="52">
        <v>80</v>
      </c>
      <c r="G14" s="53">
        <f>E14*F14</f>
        <v>15244</v>
      </c>
      <c r="H14" s="82">
        <v>128.2</v>
      </c>
      <c r="I14" s="80">
        <v>100</v>
      </c>
      <c r="J14" s="82">
        <f t="shared" si="5"/>
        <v>12819.999999999998</v>
      </c>
      <c r="K14" s="51">
        <v>173.93</v>
      </c>
      <c r="L14" s="52">
        <v>80</v>
      </c>
      <c r="M14" s="47">
        <f t="shared" si="6"/>
        <v>13914.400000000001</v>
      </c>
      <c r="N14" s="82">
        <v>188.13</v>
      </c>
      <c r="O14" s="80">
        <v>100</v>
      </c>
      <c r="P14" s="76">
        <f t="shared" si="2"/>
        <v>18813</v>
      </c>
      <c r="Q14" s="78">
        <v>350</v>
      </c>
      <c r="R14" s="80">
        <v>100</v>
      </c>
      <c r="S14" s="76">
        <f t="shared" si="3"/>
        <v>35000</v>
      </c>
      <c r="T14" s="78">
        <v>130.43</v>
      </c>
      <c r="U14" s="80">
        <v>100</v>
      </c>
      <c r="V14" s="76">
        <f t="shared" si="4"/>
        <v>13043</v>
      </c>
    </row>
    <row r="15" spans="1:22" s="5" customFormat="1" ht="21.75" customHeight="1">
      <c r="A15" s="40" t="s">
        <v>67</v>
      </c>
      <c r="B15" s="85"/>
      <c r="C15" s="87"/>
      <c r="D15" s="47">
        <f t="shared" si="0"/>
        <v>0</v>
      </c>
      <c r="E15" s="70">
        <v>293.55</v>
      </c>
      <c r="F15" s="52">
        <v>20</v>
      </c>
      <c r="G15" s="53">
        <f>E15*F15</f>
        <v>5871</v>
      </c>
      <c r="H15" s="83"/>
      <c r="I15" s="81"/>
      <c r="J15" s="83"/>
      <c r="K15" s="51">
        <v>267.94</v>
      </c>
      <c r="L15" s="52">
        <v>20</v>
      </c>
      <c r="M15" s="47">
        <f t="shared" si="6"/>
        <v>5358.8</v>
      </c>
      <c r="N15" s="83"/>
      <c r="O15" s="81"/>
      <c r="P15" s="77"/>
      <c r="Q15" s="79"/>
      <c r="R15" s="81"/>
      <c r="S15" s="77"/>
      <c r="T15" s="79"/>
      <c r="U15" s="81"/>
      <c r="V15" s="77"/>
    </row>
    <row r="16" spans="1:22" s="5" customFormat="1" ht="21.75" customHeight="1">
      <c r="A16" s="40" t="s">
        <v>29</v>
      </c>
      <c r="B16" s="54">
        <v>5.8</v>
      </c>
      <c r="C16" s="50">
        <v>4000</v>
      </c>
      <c r="D16" s="47">
        <f t="shared" si="0"/>
        <v>23200</v>
      </c>
      <c r="E16" s="51">
        <v>3.69</v>
      </c>
      <c r="F16" s="52">
        <v>4000</v>
      </c>
      <c r="G16" s="51">
        <f t="shared" si="1"/>
        <v>14760</v>
      </c>
      <c r="H16" s="51">
        <v>3.93</v>
      </c>
      <c r="I16" s="52">
        <v>4000</v>
      </c>
      <c r="J16" s="51">
        <f t="shared" si="5"/>
        <v>15720</v>
      </c>
      <c r="K16" s="51">
        <v>3.68</v>
      </c>
      <c r="L16" s="52">
        <v>4000</v>
      </c>
      <c r="M16" s="47">
        <f t="shared" si="6"/>
        <v>14720</v>
      </c>
      <c r="N16" s="51">
        <v>4.85</v>
      </c>
      <c r="O16" s="52">
        <v>4000</v>
      </c>
      <c r="P16" s="49">
        <f t="shared" si="2"/>
        <v>19400</v>
      </c>
      <c r="Q16" s="51">
        <v>6</v>
      </c>
      <c r="R16" s="52">
        <v>4000</v>
      </c>
      <c r="S16" s="49">
        <f t="shared" si="3"/>
        <v>24000</v>
      </c>
      <c r="T16" s="51">
        <v>4.4</v>
      </c>
      <c r="U16" s="52">
        <v>4000</v>
      </c>
      <c r="V16" s="49">
        <f t="shared" si="4"/>
        <v>17600</v>
      </c>
    </row>
    <row r="17" spans="1:22" s="16" customFormat="1" ht="24.75" customHeight="1">
      <c r="A17" s="17" t="s">
        <v>8</v>
      </c>
      <c r="B17" s="45">
        <v>1.8</v>
      </c>
      <c r="C17" s="50">
        <v>4000</v>
      </c>
      <c r="D17" s="47">
        <f t="shared" si="0"/>
        <v>7200</v>
      </c>
      <c r="E17" s="51">
        <v>1.38</v>
      </c>
      <c r="F17" s="71">
        <v>400</v>
      </c>
      <c r="G17" s="51">
        <f t="shared" si="1"/>
        <v>552</v>
      </c>
      <c r="H17" s="51">
        <v>1.33</v>
      </c>
      <c r="I17" s="52">
        <v>400</v>
      </c>
      <c r="J17" s="51">
        <f t="shared" si="5"/>
        <v>532</v>
      </c>
      <c r="K17" s="51">
        <v>1.32</v>
      </c>
      <c r="L17" s="52">
        <v>4000</v>
      </c>
      <c r="M17" s="47">
        <f t="shared" si="6"/>
        <v>5280</v>
      </c>
      <c r="N17" s="51">
        <v>2.45</v>
      </c>
      <c r="O17" s="52">
        <v>4000</v>
      </c>
      <c r="P17" s="49">
        <f aca="true" t="shared" si="7" ref="P17:P26">N17*O17</f>
        <v>9800</v>
      </c>
      <c r="Q17" s="51">
        <v>2.5</v>
      </c>
      <c r="R17" s="52">
        <v>4000</v>
      </c>
      <c r="S17" s="49">
        <f t="shared" si="3"/>
        <v>10000</v>
      </c>
      <c r="T17" s="51">
        <v>1.53</v>
      </c>
      <c r="U17" s="52">
        <v>4000</v>
      </c>
      <c r="V17" s="49">
        <f t="shared" si="4"/>
        <v>6120</v>
      </c>
    </row>
    <row r="18" spans="1:22" s="16" customFormat="1" ht="24.75" customHeight="1">
      <c r="A18" s="17" t="s">
        <v>30</v>
      </c>
      <c r="B18" s="45">
        <v>6.8</v>
      </c>
      <c r="C18" s="50">
        <v>3000</v>
      </c>
      <c r="D18" s="47">
        <f t="shared" si="0"/>
        <v>20400</v>
      </c>
      <c r="E18" s="51">
        <v>9.3</v>
      </c>
      <c r="F18" s="52">
        <v>3000</v>
      </c>
      <c r="G18" s="51">
        <f t="shared" si="1"/>
        <v>27900.000000000004</v>
      </c>
      <c r="H18" s="51">
        <v>6.43</v>
      </c>
      <c r="I18" s="52">
        <v>3000</v>
      </c>
      <c r="J18" s="51">
        <f t="shared" si="5"/>
        <v>19290</v>
      </c>
      <c r="K18" s="51">
        <v>6.65</v>
      </c>
      <c r="L18" s="52">
        <v>3000</v>
      </c>
      <c r="M18" s="47">
        <f t="shared" si="6"/>
        <v>19950</v>
      </c>
      <c r="N18" s="51">
        <v>6.99</v>
      </c>
      <c r="O18" s="52">
        <v>3000</v>
      </c>
      <c r="P18" s="49">
        <f t="shared" si="7"/>
        <v>20970</v>
      </c>
      <c r="Q18" s="51">
        <v>12</v>
      </c>
      <c r="R18" s="52">
        <v>3000</v>
      </c>
      <c r="S18" s="49">
        <f t="shared" si="3"/>
        <v>36000</v>
      </c>
      <c r="T18" s="51">
        <v>6.96</v>
      </c>
      <c r="U18" s="52">
        <v>3000</v>
      </c>
      <c r="V18" s="49">
        <f t="shared" si="4"/>
        <v>20880</v>
      </c>
    </row>
    <row r="19" spans="1:22" s="16" customFormat="1" ht="24.75" customHeight="1">
      <c r="A19" s="17" t="s">
        <v>9</v>
      </c>
      <c r="B19" s="45">
        <v>2.9</v>
      </c>
      <c r="C19" s="50">
        <v>1500</v>
      </c>
      <c r="D19" s="47">
        <f t="shared" si="0"/>
        <v>4350</v>
      </c>
      <c r="E19" s="51">
        <v>5.25</v>
      </c>
      <c r="F19" s="52">
        <v>1500</v>
      </c>
      <c r="G19" s="51">
        <f t="shared" si="1"/>
        <v>7875</v>
      </c>
      <c r="H19" s="51">
        <v>2.64</v>
      </c>
      <c r="I19" s="52">
        <v>1500</v>
      </c>
      <c r="J19" s="51">
        <f t="shared" si="5"/>
        <v>3960</v>
      </c>
      <c r="K19" s="51">
        <v>2.42</v>
      </c>
      <c r="L19" s="52">
        <v>1500</v>
      </c>
      <c r="M19" s="47">
        <f t="shared" si="6"/>
        <v>3630</v>
      </c>
      <c r="N19" s="51">
        <v>3.15</v>
      </c>
      <c r="O19" s="52">
        <v>1500</v>
      </c>
      <c r="P19" s="49">
        <f t="shared" si="7"/>
        <v>4725</v>
      </c>
      <c r="Q19" s="51">
        <v>5</v>
      </c>
      <c r="R19" s="52">
        <v>1500</v>
      </c>
      <c r="S19" s="49">
        <f t="shared" si="3"/>
        <v>7500</v>
      </c>
      <c r="T19" s="51">
        <v>2.52</v>
      </c>
      <c r="U19" s="52">
        <v>1500</v>
      </c>
      <c r="V19" s="49">
        <f t="shared" si="4"/>
        <v>3780</v>
      </c>
    </row>
    <row r="20" spans="1:22" s="16" customFormat="1" ht="24.75" customHeight="1">
      <c r="A20" s="17" t="s">
        <v>31</v>
      </c>
      <c r="B20" s="45">
        <v>39</v>
      </c>
      <c r="C20" s="50">
        <v>30</v>
      </c>
      <c r="D20" s="47">
        <f t="shared" si="0"/>
        <v>1170</v>
      </c>
      <c r="E20" s="51">
        <v>53.03</v>
      </c>
      <c r="F20" s="52">
        <v>30</v>
      </c>
      <c r="G20" s="51">
        <f t="shared" si="1"/>
        <v>1590.9</v>
      </c>
      <c r="H20" s="51">
        <v>21.36</v>
      </c>
      <c r="I20" s="52">
        <v>30</v>
      </c>
      <c r="J20" s="51">
        <f t="shared" si="5"/>
        <v>640.8</v>
      </c>
      <c r="K20" s="51">
        <v>14.35</v>
      </c>
      <c r="L20" s="52">
        <v>30</v>
      </c>
      <c r="M20" s="47">
        <f t="shared" si="6"/>
        <v>430.5</v>
      </c>
      <c r="N20" s="51">
        <v>21.09</v>
      </c>
      <c r="O20" s="52">
        <v>30</v>
      </c>
      <c r="P20" s="49">
        <f t="shared" si="7"/>
        <v>632.7</v>
      </c>
      <c r="Q20" s="51">
        <v>45</v>
      </c>
      <c r="R20" s="52">
        <v>30</v>
      </c>
      <c r="S20" s="49">
        <f t="shared" si="3"/>
        <v>1350</v>
      </c>
      <c r="T20" s="51">
        <v>27</v>
      </c>
      <c r="U20" s="52">
        <v>30</v>
      </c>
      <c r="V20" s="49">
        <f t="shared" si="4"/>
        <v>810</v>
      </c>
    </row>
    <row r="21" spans="1:22" s="16" customFormat="1" ht="24.75" customHeight="1">
      <c r="A21" s="17" t="s">
        <v>10</v>
      </c>
      <c r="B21" s="45">
        <v>55</v>
      </c>
      <c r="C21" s="50">
        <v>50</v>
      </c>
      <c r="D21" s="47">
        <f t="shared" si="0"/>
        <v>2750</v>
      </c>
      <c r="E21" s="51">
        <v>73.89</v>
      </c>
      <c r="F21" s="52">
        <v>50</v>
      </c>
      <c r="G21" s="51">
        <f t="shared" si="1"/>
        <v>3694.5</v>
      </c>
      <c r="H21" s="51">
        <v>64.1</v>
      </c>
      <c r="I21" s="52">
        <v>50</v>
      </c>
      <c r="J21" s="51">
        <f t="shared" si="5"/>
        <v>3204.9999999999995</v>
      </c>
      <c r="K21" s="51">
        <v>61.72</v>
      </c>
      <c r="L21" s="52">
        <v>50</v>
      </c>
      <c r="M21" s="47">
        <f t="shared" si="6"/>
        <v>3086</v>
      </c>
      <c r="N21" s="51">
        <v>39.13</v>
      </c>
      <c r="O21" s="52">
        <v>50</v>
      </c>
      <c r="P21" s="49">
        <f t="shared" si="7"/>
        <v>1956.5000000000002</v>
      </c>
      <c r="Q21" s="51">
        <v>120</v>
      </c>
      <c r="R21" s="52">
        <v>50</v>
      </c>
      <c r="S21" s="49">
        <f t="shared" si="3"/>
        <v>6000</v>
      </c>
      <c r="T21" s="51">
        <v>72.23</v>
      </c>
      <c r="U21" s="52">
        <v>50</v>
      </c>
      <c r="V21" s="49">
        <f t="shared" si="4"/>
        <v>3611.5</v>
      </c>
    </row>
    <row r="22" spans="1:22" s="16" customFormat="1" ht="38.25" customHeight="1">
      <c r="A22" s="17" t="s">
        <v>11</v>
      </c>
      <c r="B22" s="45">
        <v>95</v>
      </c>
      <c r="C22" s="50">
        <v>150</v>
      </c>
      <c r="D22" s="47">
        <f t="shared" si="0"/>
        <v>14250</v>
      </c>
      <c r="E22" s="72" t="s">
        <v>62</v>
      </c>
      <c r="F22" s="50">
        <v>150</v>
      </c>
      <c r="G22" s="73">
        <v>0</v>
      </c>
      <c r="H22" s="51">
        <v>106.83</v>
      </c>
      <c r="I22" s="52">
        <v>150</v>
      </c>
      <c r="J22" s="51">
        <f t="shared" si="5"/>
        <v>16024.5</v>
      </c>
      <c r="K22" s="51">
        <v>100.64</v>
      </c>
      <c r="L22" s="52">
        <v>150</v>
      </c>
      <c r="M22" s="47">
        <f t="shared" si="6"/>
        <v>15096</v>
      </c>
      <c r="N22" s="51">
        <v>55.12</v>
      </c>
      <c r="O22" s="52">
        <v>150</v>
      </c>
      <c r="P22" s="49">
        <f t="shared" si="7"/>
        <v>8268</v>
      </c>
      <c r="Q22" s="51">
        <v>150</v>
      </c>
      <c r="R22" s="52">
        <v>150</v>
      </c>
      <c r="S22" s="49">
        <f t="shared" si="3"/>
        <v>22500</v>
      </c>
      <c r="T22" s="51">
        <v>73.1</v>
      </c>
      <c r="U22" s="52">
        <v>150</v>
      </c>
      <c r="V22" s="49">
        <f t="shared" si="4"/>
        <v>10965</v>
      </c>
    </row>
    <row r="23" spans="1:22" s="16" customFormat="1" ht="38.25" customHeight="1">
      <c r="A23" s="17" t="s">
        <v>58</v>
      </c>
      <c r="B23" s="84">
        <v>90</v>
      </c>
      <c r="C23" s="86">
        <v>150</v>
      </c>
      <c r="D23" s="82">
        <f t="shared" si="0"/>
        <v>13500</v>
      </c>
      <c r="E23" s="51">
        <v>55.38</v>
      </c>
      <c r="F23" s="52">
        <v>50</v>
      </c>
      <c r="G23" s="51">
        <f t="shared" si="1"/>
        <v>2769</v>
      </c>
      <c r="H23" s="82">
        <v>8.55</v>
      </c>
      <c r="I23" s="80">
        <v>150</v>
      </c>
      <c r="J23" s="82">
        <f t="shared" si="5"/>
        <v>1282.5</v>
      </c>
      <c r="K23" s="51">
        <v>14.87</v>
      </c>
      <c r="L23" s="52">
        <v>50</v>
      </c>
      <c r="M23" s="47">
        <f t="shared" si="6"/>
        <v>743.5</v>
      </c>
      <c r="N23" s="82">
        <v>11.85</v>
      </c>
      <c r="O23" s="80">
        <v>150</v>
      </c>
      <c r="P23" s="76">
        <f t="shared" si="7"/>
        <v>1777.5</v>
      </c>
      <c r="Q23" s="51">
        <v>45</v>
      </c>
      <c r="R23" s="52">
        <v>50</v>
      </c>
      <c r="S23" s="49">
        <f t="shared" si="3"/>
        <v>2250</v>
      </c>
      <c r="T23" s="78">
        <v>150</v>
      </c>
      <c r="U23" s="80">
        <v>150</v>
      </c>
      <c r="V23" s="76">
        <f t="shared" si="4"/>
        <v>22500</v>
      </c>
    </row>
    <row r="24" spans="1:22" s="16" customFormat="1" ht="25.5" customHeight="1">
      <c r="A24" s="17" t="s">
        <v>59</v>
      </c>
      <c r="B24" s="85"/>
      <c r="C24" s="87"/>
      <c r="D24" s="83"/>
      <c r="E24" s="51">
        <v>17.51</v>
      </c>
      <c r="F24" s="52">
        <v>100</v>
      </c>
      <c r="G24" s="51">
        <f t="shared" si="1"/>
        <v>1751.0000000000002</v>
      </c>
      <c r="H24" s="83"/>
      <c r="I24" s="81"/>
      <c r="J24" s="83"/>
      <c r="K24" s="51">
        <v>7</v>
      </c>
      <c r="L24" s="52">
        <v>100</v>
      </c>
      <c r="M24" s="47">
        <f t="shared" si="6"/>
        <v>700</v>
      </c>
      <c r="N24" s="83"/>
      <c r="O24" s="81"/>
      <c r="P24" s="77"/>
      <c r="Q24" s="51">
        <v>15</v>
      </c>
      <c r="R24" s="52">
        <v>100</v>
      </c>
      <c r="S24" s="49">
        <f t="shared" si="3"/>
        <v>1500</v>
      </c>
      <c r="T24" s="79"/>
      <c r="U24" s="81"/>
      <c r="V24" s="77"/>
    </row>
    <row r="25" spans="1:22" s="16" customFormat="1" ht="24.75" customHeight="1">
      <c r="A25" s="17" t="s">
        <v>32</v>
      </c>
      <c r="B25" s="45">
        <v>5</v>
      </c>
      <c r="C25" s="50">
        <v>200</v>
      </c>
      <c r="D25" s="51">
        <f aca="true" t="shared" si="8" ref="D25:D31">B25*C25</f>
        <v>1000</v>
      </c>
      <c r="E25" s="51">
        <v>8.72</v>
      </c>
      <c r="F25" s="52">
        <v>200</v>
      </c>
      <c r="G25" s="51">
        <f t="shared" si="1"/>
        <v>1744.0000000000002</v>
      </c>
      <c r="H25" s="51">
        <v>5.12</v>
      </c>
      <c r="I25" s="52">
        <v>200</v>
      </c>
      <c r="J25" s="51">
        <f t="shared" si="5"/>
        <v>1024</v>
      </c>
      <c r="K25" s="51">
        <v>4.79</v>
      </c>
      <c r="L25" s="52">
        <v>200</v>
      </c>
      <c r="M25" s="47">
        <f t="shared" si="6"/>
        <v>958</v>
      </c>
      <c r="N25" s="51">
        <v>5.55</v>
      </c>
      <c r="O25" s="52">
        <v>200</v>
      </c>
      <c r="P25" s="49">
        <f t="shared" si="7"/>
        <v>1110</v>
      </c>
      <c r="Q25" s="51">
        <v>10</v>
      </c>
      <c r="R25" s="52">
        <v>200</v>
      </c>
      <c r="S25" s="49">
        <f>Q25*R25</f>
        <v>2000</v>
      </c>
      <c r="T25" s="51">
        <v>7.5</v>
      </c>
      <c r="U25" s="52">
        <v>200</v>
      </c>
      <c r="V25" s="49">
        <f t="shared" si="4"/>
        <v>1500</v>
      </c>
    </row>
    <row r="26" spans="1:22" s="16" customFormat="1" ht="24.75" customHeight="1">
      <c r="A26" s="17" t="s">
        <v>33</v>
      </c>
      <c r="B26" s="45">
        <v>9.5</v>
      </c>
      <c r="C26" s="50">
        <v>50</v>
      </c>
      <c r="D26" s="51">
        <f t="shared" si="8"/>
        <v>475</v>
      </c>
      <c r="E26" s="51">
        <v>14.1</v>
      </c>
      <c r="F26" s="52">
        <v>50</v>
      </c>
      <c r="G26" s="51">
        <f t="shared" si="1"/>
        <v>705</v>
      </c>
      <c r="H26" s="51">
        <v>10.25</v>
      </c>
      <c r="I26" s="52">
        <v>50</v>
      </c>
      <c r="J26" s="51">
        <f t="shared" si="5"/>
        <v>512.5</v>
      </c>
      <c r="K26" s="51">
        <v>8.41</v>
      </c>
      <c r="L26" s="52">
        <v>50</v>
      </c>
      <c r="M26" s="47">
        <f t="shared" si="6"/>
        <v>420.5</v>
      </c>
      <c r="N26" s="51">
        <v>11.05</v>
      </c>
      <c r="O26" s="52">
        <v>50</v>
      </c>
      <c r="P26" s="49">
        <f t="shared" si="7"/>
        <v>552.5</v>
      </c>
      <c r="Q26" s="51">
        <v>15</v>
      </c>
      <c r="R26" s="52">
        <v>50</v>
      </c>
      <c r="S26" s="49">
        <f>Q26*R26</f>
        <v>750</v>
      </c>
      <c r="T26" s="51">
        <v>9.5</v>
      </c>
      <c r="U26" s="52">
        <v>50</v>
      </c>
      <c r="V26" s="49">
        <f t="shared" si="4"/>
        <v>475</v>
      </c>
    </row>
    <row r="27" spans="1:22" s="16" customFormat="1" ht="24.75" customHeight="1">
      <c r="A27" s="17" t="s">
        <v>34</v>
      </c>
      <c r="B27" s="45">
        <v>90</v>
      </c>
      <c r="C27" s="50">
        <v>10</v>
      </c>
      <c r="D27" s="51">
        <f t="shared" si="8"/>
        <v>900</v>
      </c>
      <c r="E27" s="51">
        <v>140.3</v>
      </c>
      <c r="F27" s="52">
        <v>10</v>
      </c>
      <c r="G27" s="51">
        <f t="shared" si="1"/>
        <v>1403</v>
      </c>
      <c r="H27" s="51">
        <v>85.47</v>
      </c>
      <c r="I27" s="52">
        <v>10</v>
      </c>
      <c r="J27" s="51">
        <f t="shared" si="5"/>
        <v>854.7</v>
      </c>
      <c r="K27" s="51">
        <v>51.28</v>
      </c>
      <c r="L27" s="52">
        <v>10</v>
      </c>
      <c r="M27" s="47">
        <f t="shared" si="6"/>
        <v>512.8</v>
      </c>
      <c r="N27" s="51">
        <v>25.19</v>
      </c>
      <c r="O27" s="52">
        <v>10</v>
      </c>
      <c r="P27" s="49">
        <f>N27*O27</f>
        <v>251.9</v>
      </c>
      <c r="Q27" s="51">
        <v>120</v>
      </c>
      <c r="R27" s="52">
        <v>10</v>
      </c>
      <c r="S27" s="49">
        <f>Q27*R27</f>
        <v>1200</v>
      </c>
      <c r="T27" s="51">
        <v>82.6</v>
      </c>
      <c r="U27" s="52">
        <v>10</v>
      </c>
      <c r="V27" s="49">
        <f>T27*U27</f>
        <v>826</v>
      </c>
    </row>
    <row r="28" spans="1:22" s="16" customFormat="1" ht="24.75" customHeight="1">
      <c r="A28" s="17" t="s">
        <v>35</v>
      </c>
      <c r="B28" s="45">
        <v>1200</v>
      </c>
      <c r="C28" s="50">
        <v>1</v>
      </c>
      <c r="D28" s="51">
        <f t="shared" si="8"/>
        <v>1200</v>
      </c>
      <c r="E28" s="51">
        <v>6174.85</v>
      </c>
      <c r="F28" s="52">
        <v>1</v>
      </c>
      <c r="G28" s="51">
        <f t="shared" si="1"/>
        <v>6174.85</v>
      </c>
      <c r="H28" s="51">
        <v>1282.05</v>
      </c>
      <c r="I28" s="52">
        <v>1</v>
      </c>
      <c r="J28" s="51">
        <f t="shared" si="5"/>
        <v>1282.05</v>
      </c>
      <c r="K28" s="51">
        <v>1590</v>
      </c>
      <c r="L28" s="52">
        <v>1</v>
      </c>
      <c r="M28" s="47">
        <f t="shared" si="6"/>
        <v>1590</v>
      </c>
      <c r="N28" s="51">
        <v>1356.51</v>
      </c>
      <c r="O28" s="52">
        <v>1</v>
      </c>
      <c r="P28" s="49">
        <f>N28*O28</f>
        <v>1356.51</v>
      </c>
      <c r="Q28" s="51">
        <v>1650</v>
      </c>
      <c r="R28" s="52">
        <v>1</v>
      </c>
      <c r="S28" s="49">
        <f>Q28*R28</f>
        <v>1650</v>
      </c>
      <c r="T28" s="51">
        <v>956.52</v>
      </c>
      <c r="U28" s="52">
        <v>1</v>
      </c>
      <c r="V28" s="49">
        <f>T28*U28</f>
        <v>956.52</v>
      </c>
    </row>
    <row r="29" spans="1:22" s="16" customFormat="1" ht="24.75" customHeight="1">
      <c r="A29" s="17" t="s">
        <v>36</v>
      </c>
      <c r="B29" s="45">
        <v>42</v>
      </c>
      <c r="C29" s="50">
        <v>20</v>
      </c>
      <c r="D29" s="51">
        <f t="shared" si="8"/>
        <v>840</v>
      </c>
      <c r="E29" s="51">
        <v>70.47</v>
      </c>
      <c r="F29" s="52">
        <v>20</v>
      </c>
      <c r="G29" s="51">
        <f t="shared" si="1"/>
        <v>1409.4</v>
      </c>
      <c r="H29" s="51">
        <v>27.78</v>
      </c>
      <c r="I29" s="52">
        <v>20</v>
      </c>
      <c r="J29" s="51">
        <f t="shared" si="5"/>
        <v>555.6</v>
      </c>
      <c r="K29" s="51">
        <v>29.48</v>
      </c>
      <c r="L29" s="52">
        <v>20</v>
      </c>
      <c r="M29" s="47">
        <f t="shared" si="6"/>
        <v>589.6</v>
      </c>
      <c r="N29" s="51">
        <v>31.95</v>
      </c>
      <c r="O29" s="52">
        <v>20</v>
      </c>
      <c r="P29" s="49">
        <f aca="true" t="shared" si="9" ref="P29:P37">N29*O29</f>
        <v>639</v>
      </c>
      <c r="Q29" s="51">
        <v>50</v>
      </c>
      <c r="R29" s="52">
        <v>20</v>
      </c>
      <c r="S29" s="49">
        <f aca="true" t="shared" si="10" ref="S29:S44">Q29*R29</f>
        <v>1000</v>
      </c>
      <c r="T29" s="51">
        <v>26.15</v>
      </c>
      <c r="U29" s="52">
        <v>20</v>
      </c>
      <c r="V29" s="49">
        <f aca="true" t="shared" si="11" ref="V29:V44">T29*U29</f>
        <v>523</v>
      </c>
    </row>
    <row r="30" spans="1:22" s="16" customFormat="1" ht="24.75" customHeight="1">
      <c r="A30" s="17" t="s">
        <v>37</v>
      </c>
      <c r="B30" s="45">
        <v>150</v>
      </c>
      <c r="C30" s="50">
        <v>20</v>
      </c>
      <c r="D30" s="51">
        <f t="shared" si="8"/>
        <v>3000</v>
      </c>
      <c r="E30" s="51">
        <v>46.15</v>
      </c>
      <c r="F30" s="52">
        <v>20</v>
      </c>
      <c r="G30" s="51">
        <f t="shared" si="1"/>
        <v>923</v>
      </c>
      <c r="H30" s="51">
        <v>51.28</v>
      </c>
      <c r="I30" s="52">
        <v>20</v>
      </c>
      <c r="J30" s="51">
        <f t="shared" si="5"/>
        <v>1025.6</v>
      </c>
      <c r="K30" s="51">
        <v>39</v>
      </c>
      <c r="L30" s="52">
        <v>20</v>
      </c>
      <c r="M30" s="47">
        <f t="shared" si="6"/>
        <v>780</v>
      </c>
      <c r="N30" s="51">
        <v>34.02</v>
      </c>
      <c r="O30" s="52">
        <v>20</v>
      </c>
      <c r="P30" s="49">
        <f t="shared" si="9"/>
        <v>680.4000000000001</v>
      </c>
      <c r="Q30" s="51">
        <v>75</v>
      </c>
      <c r="R30" s="52">
        <v>20</v>
      </c>
      <c r="S30" s="49">
        <f t="shared" si="10"/>
        <v>1500</v>
      </c>
      <c r="T30" s="51">
        <v>69.75</v>
      </c>
      <c r="U30" s="52">
        <v>20</v>
      </c>
      <c r="V30" s="49">
        <f t="shared" si="11"/>
        <v>1395</v>
      </c>
    </row>
    <row r="31" spans="1:22" s="16" customFormat="1" ht="23.25" customHeight="1">
      <c r="A31" s="17" t="s">
        <v>60</v>
      </c>
      <c r="B31" s="84">
        <v>9.5</v>
      </c>
      <c r="C31" s="86">
        <v>100</v>
      </c>
      <c r="D31" s="82">
        <f t="shared" si="8"/>
        <v>950</v>
      </c>
      <c r="E31" s="82">
        <v>17.94</v>
      </c>
      <c r="F31" s="80">
        <v>100</v>
      </c>
      <c r="G31" s="82">
        <f t="shared" si="1"/>
        <v>1794.0000000000002</v>
      </c>
      <c r="H31" s="82">
        <v>21.37</v>
      </c>
      <c r="I31" s="80">
        <v>100</v>
      </c>
      <c r="J31" s="82">
        <f t="shared" si="5"/>
        <v>2137</v>
      </c>
      <c r="K31" s="82">
        <v>7.5</v>
      </c>
      <c r="L31" s="80">
        <v>100</v>
      </c>
      <c r="M31" s="82">
        <f t="shared" si="6"/>
        <v>750</v>
      </c>
      <c r="N31" s="82">
        <v>26.06</v>
      </c>
      <c r="O31" s="80">
        <v>100</v>
      </c>
      <c r="P31" s="76">
        <f t="shared" si="9"/>
        <v>2606</v>
      </c>
      <c r="Q31" s="51">
        <v>15</v>
      </c>
      <c r="R31" s="52">
        <v>50</v>
      </c>
      <c r="S31" s="49">
        <f t="shared" si="10"/>
        <v>750</v>
      </c>
      <c r="T31" s="78">
        <v>13.04</v>
      </c>
      <c r="U31" s="80">
        <v>100</v>
      </c>
      <c r="V31" s="76">
        <f t="shared" si="11"/>
        <v>1304</v>
      </c>
    </row>
    <row r="32" spans="1:22" s="16" customFormat="1" ht="20.25" customHeight="1">
      <c r="A32" s="17" t="s">
        <v>61</v>
      </c>
      <c r="B32" s="85"/>
      <c r="C32" s="87"/>
      <c r="D32" s="83"/>
      <c r="E32" s="83"/>
      <c r="F32" s="81"/>
      <c r="G32" s="83"/>
      <c r="H32" s="83"/>
      <c r="I32" s="81"/>
      <c r="J32" s="83"/>
      <c r="K32" s="83"/>
      <c r="L32" s="81"/>
      <c r="M32" s="83"/>
      <c r="N32" s="83"/>
      <c r="O32" s="81"/>
      <c r="P32" s="77"/>
      <c r="Q32" s="51">
        <v>25</v>
      </c>
      <c r="R32" s="52">
        <v>50</v>
      </c>
      <c r="S32" s="49">
        <f t="shared" si="10"/>
        <v>1250</v>
      </c>
      <c r="T32" s="79"/>
      <c r="U32" s="81"/>
      <c r="V32" s="77"/>
    </row>
    <row r="33" spans="1:22" s="16" customFormat="1" ht="24.75" customHeight="1">
      <c r="A33" s="17" t="s">
        <v>38</v>
      </c>
      <c r="B33" s="45">
        <v>19.5</v>
      </c>
      <c r="C33" s="50">
        <v>20</v>
      </c>
      <c r="D33" s="51">
        <f>B33*C33</f>
        <v>390</v>
      </c>
      <c r="E33" s="72" t="s">
        <v>62</v>
      </c>
      <c r="F33" s="50">
        <v>20</v>
      </c>
      <c r="G33" s="73">
        <v>0</v>
      </c>
      <c r="H33" s="51">
        <v>46.15</v>
      </c>
      <c r="I33" s="52">
        <v>20</v>
      </c>
      <c r="J33" s="51">
        <f t="shared" si="5"/>
        <v>923</v>
      </c>
      <c r="K33" s="51">
        <v>45</v>
      </c>
      <c r="L33" s="52">
        <v>20</v>
      </c>
      <c r="M33" s="47">
        <f t="shared" si="6"/>
        <v>900</v>
      </c>
      <c r="N33" s="51">
        <v>32.11</v>
      </c>
      <c r="O33" s="52">
        <v>20</v>
      </c>
      <c r="P33" s="49">
        <f t="shared" si="9"/>
        <v>642.2</v>
      </c>
      <c r="Q33" s="51">
        <v>45</v>
      </c>
      <c r="R33" s="52">
        <v>20</v>
      </c>
      <c r="S33" s="49">
        <f t="shared" si="10"/>
        <v>900</v>
      </c>
      <c r="T33" s="51">
        <v>70</v>
      </c>
      <c r="U33" s="52">
        <v>20</v>
      </c>
      <c r="V33" s="49">
        <f t="shared" si="11"/>
        <v>1400</v>
      </c>
    </row>
    <row r="34" spans="1:22" s="16" customFormat="1" ht="24.75" customHeight="1">
      <c r="A34" s="17" t="s">
        <v>39</v>
      </c>
      <c r="B34" s="45">
        <v>55</v>
      </c>
      <c r="C34" s="50">
        <v>10</v>
      </c>
      <c r="D34" s="51">
        <f aca="true" t="shared" si="12" ref="D34:D45">B34*C34</f>
        <v>550</v>
      </c>
      <c r="E34" s="51">
        <v>37.6</v>
      </c>
      <c r="F34" s="52">
        <v>10</v>
      </c>
      <c r="G34" s="51">
        <f t="shared" si="1"/>
        <v>376</v>
      </c>
      <c r="H34" s="51">
        <v>25.64</v>
      </c>
      <c r="I34" s="52">
        <v>10</v>
      </c>
      <c r="J34" s="51">
        <f t="shared" si="5"/>
        <v>256.4</v>
      </c>
      <c r="K34" s="51">
        <v>33.4</v>
      </c>
      <c r="L34" s="52">
        <v>10</v>
      </c>
      <c r="M34" s="47">
        <f t="shared" si="6"/>
        <v>334</v>
      </c>
      <c r="N34" s="51">
        <v>52.15</v>
      </c>
      <c r="O34" s="52">
        <v>10</v>
      </c>
      <c r="P34" s="49">
        <f t="shared" si="9"/>
        <v>521.5</v>
      </c>
      <c r="Q34" s="51">
        <v>95</v>
      </c>
      <c r="R34" s="52">
        <v>10</v>
      </c>
      <c r="S34" s="49">
        <f t="shared" si="10"/>
        <v>950</v>
      </c>
      <c r="T34" s="51">
        <v>66.08</v>
      </c>
      <c r="U34" s="52">
        <v>10</v>
      </c>
      <c r="V34" s="49">
        <f t="shared" si="11"/>
        <v>660.8</v>
      </c>
    </row>
    <row r="35" spans="1:22" s="16" customFormat="1" ht="24.75" customHeight="1">
      <c r="A35" s="17" t="s">
        <v>40</v>
      </c>
      <c r="B35" s="45">
        <v>180</v>
      </c>
      <c r="C35" s="50">
        <v>10</v>
      </c>
      <c r="D35" s="51">
        <f t="shared" si="12"/>
        <v>1800</v>
      </c>
      <c r="E35" s="51">
        <v>70.26</v>
      </c>
      <c r="F35" s="52">
        <v>10</v>
      </c>
      <c r="G35" s="51">
        <f t="shared" si="1"/>
        <v>702.6</v>
      </c>
      <c r="H35" s="51">
        <v>51.28</v>
      </c>
      <c r="I35" s="52">
        <v>10</v>
      </c>
      <c r="J35" s="51">
        <f t="shared" si="5"/>
        <v>512.8</v>
      </c>
      <c r="K35" s="51">
        <v>49.15</v>
      </c>
      <c r="L35" s="52">
        <v>10</v>
      </c>
      <c r="M35" s="47">
        <f t="shared" si="6"/>
        <v>491.5</v>
      </c>
      <c r="N35" s="51">
        <v>74.98</v>
      </c>
      <c r="O35" s="52">
        <v>10</v>
      </c>
      <c r="P35" s="49">
        <f t="shared" si="9"/>
        <v>749.8000000000001</v>
      </c>
      <c r="Q35" s="51">
        <v>120</v>
      </c>
      <c r="R35" s="52">
        <v>10</v>
      </c>
      <c r="S35" s="49">
        <f t="shared" si="10"/>
        <v>1200</v>
      </c>
      <c r="T35" s="51">
        <v>52.17</v>
      </c>
      <c r="U35" s="52">
        <v>10</v>
      </c>
      <c r="V35" s="49">
        <f t="shared" si="11"/>
        <v>521.7</v>
      </c>
    </row>
    <row r="36" spans="1:22" s="16" customFormat="1" ht="39.75" customHeight="1">
      <c r="A36" s="17" t="s">
        <v>41</v>
      </c>
      <c r="B36" s="45">
        <v>250</v>
      </c>
      <c r="C36" s="50">
        <v>10</v>
      </c>
      <c r="D36" s="51">
        <f t="shared" si="12"/>
        <v>2500</v>
      </c>
      <c r="E36" s="55">
        <v>427.38</v>
      </c>
      <c r="F36" s="52">
        <v>10</v>
      </c>
      <c r="G36" s="51">
        <f t="shared" si="1"/>
        <v>4273.8</v>
      </c>
      <c r="H36" s="51">
        <v>256.41</v>
      </c>
      <c r="I36" s="52">
        <v>10</v>
      </c>
      <c r="J36" s="51">
        <f t="shared" si="5"/>
        <v>2564.1000000000004</v>
      </c>
      <c r="K36" s="51">
        <v>190</v>
      </c>
      <c r="L36" s="52">
        <v>10</v>
      </c>
      <c r="M36" s="47">
        <f t="shared" si="6"/>
        <v>1900</v>
      </c>
      <c r="N36" s="51">
        <v>194.28</v>
      </c>
      <c r="O36" s="52">
        <v>10</v>
      </c>
      <c r="P36" s="49">
        <f t="shared" si="9"/>
        <v>1942.8</v>
      </c>
      <c r="Q36" s="51">
        <v>260</v>
      </c>
      <c r="R36" s="52">
        <v>10</v>
      </c>
      <c r="S36" s="49">
        <f t="shared" si="10"/>
        <v>2600</v>
      </c>
      <c r="T36" s="51">
        <v>210.43</v>
      </c>
      <c r="U36" s="52">
        <v>10</v>
      </c>
      <c r="V36" s="49">
        <f t="shared" si="11"/>
        <v>2104.3</v>
      </c>
    </row>
    <row r="37" spans="1:22" s="16" customFormat="1" ht="24.75" customHeight="1">
      <c r="A37" s="17" t="s">
        <v>42</v>
      </c>
      <c r="B37" s="45">
        <v>280</v>
      </c>
      <c r="C37" s="50">
        <v>50</v>
      </c>
      <c r="D37" s="51">
        <f t="shared" si="12"/>
        <v>14000</v>
      </c>
      <c r="E37" s="55">
        <v>110.25</v>
      </c>
      <c r="F37" s="52">
        <v>50</v>
      </c>
      <c r="G37" s="51">
        <f t="shared" si="1"/>
        <v>5512.5</v>
      </c>
      <c r="H37" s="51">
        <v>128.2</v>
      </c>
      <c r="I37" s="52">
        <v>50</v>
      </c>
      <c r="J37" s="51">
        <f t="shared" si="5"/>
        <v>6409.999999999999</v>
      </c>
      <c r="K37" s="51">
        <v>1.36</v>
      </c>
      <c r="L37" s="52">
        <v>50</v>
      </c>
      <c r="M37" s="47">
        <f t="shared" si="6"/>
        <v>68</v>
      </c>
      <c r="N37" s="51">
        <v>206.8</v>
      </c>
      <c r="O37" s="52">
        <v>50</v>
      </c>
      <c r="P37" s="49">
        <f t="shared" si="9"/>
        <v>10340</v>
      </c>
      <c r="Q37" s="51">
        <v>380</v>
      </c>
      <c r="R37" s="52">
        <v>50</v>
      </c>
      <c r="S37" s="49">
        <f t="shared" si="10"/>
        <v>19000</v>
      </c>
      <c r="T37" s="51">
        <v>91.3</v>
      </c>
      <c r="U37" s="52">
        <v>50</v>
      </c>
      <c r="V37" s="49">
        <f t="shared" si="11"/>
        <v>4565</v>
      </c>
    </row>
    <row r="38" spans="1:22" s="16" customFormat="1" ht="23.25" customHeight="1">
      <c r="A38" s="17" t="s">
        <v>43</v>
      </c>
      <c r="B38" s="45">
        <v>150</v>
      </c>
      <c r="C38" s="50">
        <v>20</v>
      </c>
      <c r="D38" s="51">
        <f t="shared" si="12"/>
        <v>3000</v>
      </c>
      <c r="E38" s="51">
        <v>56.41</v>
      </c>
      <c r="F38" s="52">
        <v>20</v>
      </c>
      <c r="G38" s="51">
        <f aca="true" t="shared" si="13" ref="G38:G45">E38*F38</f>
        <v>1128.1999999999998</v>
      </c>
      <c r="H38" s="51">
        <v>55.55</v>
      </c>
      <c r="I38" s="52">
        <v>20</v>
      </c>
      <c r="J38" s="51">
        <f t="shared" si="5"/>
        <v>1111</v>
      </c>
      <c r="K38" s="51">
        <v>24.57</v>
      </c>
      <c r="L38" s="52">
        <v>20</v>
      </c>
      <c r="M38" s="47">
        <f t="shared" si="6"/>
        <v>491.4</v>
      </c>
      <c r="N38" s="51">
        <v>69.75</v>
      </c>
      <c r="O38" s="52">
        <v>20</v>
      </c>
      <c r="P38" s="49">
        <f aca="true" t="shared" si="14" ref="P38:P44">N38*O38</f>
        <v>1395</v>
      </c>
      <c r="Q38" s="51">
        <v>60</v>
      </c>
      <c r="R38" s="52">
        <v>20</v>
      </c>
      <c r="S38" s="49">
        <f t="shared" si="10"/>
        <v>1200</v>
      </c>
      <c r="T38" s="51">
        <v>35</v>
      </c>
      <c r="U38" s="52">
        <v>20</v>
      </c>
      <c r="V38" s="49">
        <f t="shared" si="11"/>
        <v>700</v>
      </c>
    </row>
    <row r="39" spans="1:22" s="16" customFormat="1" ht="24.75" customHeight="1">
      <c r="A39" s="17" t="s">
        <v>44</v>
      </c>
      <c r="B39" s="45">
        <v>35</v>
      </c>
      <c r="C39" s="50">
        <v>20</v>
      </c>
      <c r="D39" s="51">
        <f t="shared" si="12"/>
        <v>700</v>
      </c>
      <c r="E39" s="51">
        <v>19.45</v>
      </c>
      <c r="F39" s="52">
        <v>20</v>
      </c>
      <c r="G39" s="51">
        <f t="shared" si="13"/>
        <v>389</v>
      </c>
      <c r="H39" s="51">
        <v>21.36</v>
      </c>
      <c r="I39" s="52">
        <v>20</v>
      </c>
      <c r="J39" s="51">
        <f t="shared" si="5"/>
        <v>427.2</v>
      </c>
      <c r="K39" s="51">
        <v>15.38</v>
      </c>
      <c r="L39" s="52">
        <v>20</v>
      </c>
      <c r="M39" s="47">
        <f t="shared" si="6"/>
        <v>307.6</v>
      </c>
      <c r="N39" s="51">
        <v>52.17</v>
      </c>
      <c r="O39" s="52">
        <v>20</v>
      </c>
      <c r="P39" s="49">
        <f t="shared" si="14"/>
        <v>1043.4</v>
      </c>
      <c r="Q39" s="51">
        <v>30</v>
      </c>
      <c r="R39" s="52">
        <v>20</v>
      </c>
      <c r="S39" s="49">
        <f t="shared" si="10"/>
        <v>600</v>
      </c>
      <c r="T39" s="51">
        <v>17.39</v>
      </c>
      <c r="U39" s="52">
        <v>20</v>
      </c>
      <c r="V39" s="49">
        <f t="shared" si="11"/>
        <v>347.8</v>
      </c>
    </row>
    <row r="40" spans="1:22" s="16" customFormat="1" ht="24.75" customHeight="1">
      <c r="A40" s="17" t="s">
        <v>45</v>
      </c>
      <c r="B40" s="45">
        <v>6</v>
      </c>
      <c r="C40" s="50">
        <v>10</v>
      </c>
      <c r="D40" s="51">
        <f t="shared" si="12"/>
        <v>60</v>
      </c>
      <c r="E40" s="51">
        <v>4.8</v>
      </c>
      <c r="F40" s="52">
        <v>10</v>
      </c>
      <c r="G40" s="51">
        <f t="shared" si="13"/>
        <v>48</v>
      </c>
      <c r="H40" s="51">
        <v>6.83</v>
      </c>
      <c r="I40" s="52">
        <v>10</v>
      </c>
      <c r="J40" s="51">
        <f t="shared" si="5"/>
        <v>68.3</v>
      </c>
      <c r="K40" s="51">
        <v>1.8</v>
      </c>
      <c r="L40" s="52">
        <v>10</v>
      </c>
      <c r="M40" s="47">
        <f t="shared" si="6"/>
        <v>18</v>
      </c>
      <c r="N40" s="51">
        <v>7.28</v>
      </c>
      <c r="O40" s="52">
        <v>10</v>
      </c>
      <c r="P40" s="49">
        <f t="shared" si="14"/>
        <v>72.8</v>
      </c>
      <c r="Q40" s="51">
        <v>15</v>
      </c>
      <c r="R40" s="52">
        <v>10</v>
      </c>
      <c r="S40" s="49">
        <f t="shared" si="10"/>
        <v>150</v>
      </c>
      <c r="T40" s="51">
        <v>14.34</v>
      </c>
      <c r="U40" s="52">
        <v>10</v>
      </c>
      <c r="V40" s="49">
        <f t="shared" si="11"/>
        <v>143.4</v>
      </c>
    </row>
    <row r="41" spans="1:22" s="16" customFormat="1" ht="24.75" customHeight="1">
      <c r="A41" s="17" t="s">
        <v>51</v>
      </c>
      <c r="B41" s="45">
        <v>28</v>
      </c>
      <c r="C41" s="50">
        <v>10</v>
      </c>
      <c r="D41" s="51">
        <f t="shared" si="12"/>
        <v>280</v>
      </c>
      <c r="E41" s="51">
        <v>26</v>
      </c>
      <c r="F41" s="52">
        <v>10</v>
      </c>
      <c r="G41" s="51">
        <f t="shared" si="13"/>
        <v>260</v>
      </c>
      <c r="H41" s="51">
        <v>21.36</v>
      </c>
      <c r="I41" s="52">
        <v>10</v>
      </c>
      <c r="J41" s="51">
        <f t="shared" si="5"/>
        <v>213.6</v>
      </c>
      <c r="K41" s="51">
        <v>18.46</v>
      </c>
      <c r="L41" s="52">
        <v>10</v>
      </c>
      <c r="M41" s="47">
        <f t="shared" si="6"/>
        <v>184.60000000000002</v>
      </c>
      <c r="N41" s="51">
        <v>35.88</v>
      </c>
      <c r="O41" s="52">
        <v>10</v>
      </c>
      <c r="P41" s="49">
        <f t="shared" si="14"/>
        <v>358.8</v>
      </c>
      <c r="Q41" s="51">
        <v>25</v>
      </c>
      <c r="R41" s="52">
        <v>10</v>
      </c>
      <c r="S41" s="49">
        <f t="shared" si="10"/>
        <v>250</v>
      </c>
      <c r="T41" s="51">
        <v>20</v>
      </c>
      <c r="U41" s="52">
        <v>10</v>
      </c>
      <c r="V41" s="49">
        <f t="shared" si="11"/>
        <v>200</v>
      </c>
    </row>
    <row r="42" spans="1:22" s="16" customFormat="1" ht="24.75" customHeight="1">
      <c r="A42" s="17" t="s">
        <v>46</v>
      </c>
      <c r="B42" s="45">
        <v>55</v>
      </c>
      <c r="C42" s="50">
        <v>150</v>
      </c>
      <c r="D42" s="51">
        <f t="shared" si="12"/>
        <v>8250</v>
      </c>
      <c r="E42" s="51">
        <v>40.15</v>
      </c>
      <c r="F42" s="52">
        <v>150</v>
      </c>
      <c r="G42" s="51">
        <f t="shared" si="13"/>
        <v>6022.5</v>
      </c>
      <c r="H42" s="51">
        <v>38.46</v>
      </c>
      <c r="I42" s="52">
        <v>150</v>
      </c>
      <c r="J42" s="51">
        <f t="shared" si="5"/>
        <v>5769</v>
      </c>
      <c r="K42" s="51">
        <v>32.3</v>
      </c>
      <c r="L42" s="52">
        <v>150</v>
      </c>
      <c r="M42" s="47">
        <f t="shared" si="6"/>
        <v>4845</v>
      </c>
      <c r="N42" s="51">
        <v>80.45</v>
      </c>
      <c r="O42" s="52">
        <v>150</v>
      </c>
      <c r="P42" s="49">
        <f t="shared" si="14"/>
        <v>12067.5</v>
      </c>
      <c r="Q42" s="51">
        <v>65</v>
      </c>
      <c r="R42" s="52">
        <v>150</v>
      </c>
      <c r="S42" s="49">
        <f t="shared" si="10"/>
        <v>9750</v>
      </c>
      <c r="T42" s="51">
        <v>39</v>
      </c>
      <c r="U42" s="52">
        <v>150</v>
      </c>
      <c r="V42" s="49">
        <f t="shared" si="11"/>
        <v>5850</v>
      </c>
    </row>
    <row r="43" spans="1:22" s="16" customFormat="1" ht="24.75" customHeight="1">
      <c r="A43" s="17" t="s">
        <v>47</v>
      </c>
      <c r="B43" s="45">
        <v>120</v>
      </c>
      <c r="C43" s="50">
        <v>10</v>
      </c>
      <c r="D43" s="51">
        <f t="shared" si="12"/>
        <v>1200</v>
      </c>
      <c r="E43" s="51">
        <v>628.3</v>
      </c>
      <c r="F43" s="52">
        <v>10</v>
      </c>
      <c r="G43" s="51">
        <f t="shared" si="13"/>
        <v>6283</v>
      </c>
      <c r="H43" s="51">
        <v>38.46</v>
      </c>
      <c r="I43" s="52">
        <v>10</v>
      </c>
      <c r="J43" s="51">
        <f t="shared" si="5"/>
        <v>384.6</v>
      </c>
      <c r="K43" s="51">
        <v>39</v>
      </c>
      <c r="L43" s="52">
        <v>10</v>
      </c>
      <c r="M43" s="47">
        <f t="shared" si="6"/>
        <v>390</v>
      </c>
      <c r="N43" s="51">
        <v>44.89</v>
      </c>
      <c r="O43" s="52">
        <v>10</v>
      </c>
      <c r="P43" s="49">
        <f t="shared" si="14"/>
        <v>448.9</v>
      </c>
      <c r="Q43" s="51">
        <v>185</v>
      </c>
      <c r="R43" s="52">
        <v>10</v>
      </c>
      <c r="S43" s="49">
        <f t="shared" si="10"/>
        <v>1850</v>
      </c>
      <c r="T43" s="51">
        <v>34.78</v>
      </c>
      <c r="U43" s="52">
        <v>10</v>
      </c>
      <c r="V43" s="49">
        <f t="shared" si="11"/>
        <v>347.8</v>
      </c>
    </row>
    <row r="44" spans="1:22" s="16" customFormat="1" ht="24.75" customHeight="1">
      <c r="A44" s="17" t="s">
        <v>48</v>
      </c>
      <c r="B44" s="45">
        <v>265</v>
      </c>
      <c r="C44" s="50">
        <v>3</v>
      </c>
      <c r="D44" s="51">
        <f t="shared" si="12"/>
        <v>795</v>
      </c>
      <c r="E44" s="51">
        <v>143.59</v>
      </c>
      <c r="F44" s="74">
        <v>3</v>
      </c>
      <c r="G44" s="51">
        <f t="shared" si="13"/>
        <v>430.77</v>
      </c>
      <c r="H44" s="51">
        <v>132.47</v>
      </c>
      <c r="I44" s="71">
        <v>13</v>
      </c>
      <c r="J44" s="51">
        <f t="shared" si="5"/>
        <v>1722.11</v>
      </c>
      <c r="K44" s="51">
        <v>137.1</v>
      </c>
      <c r="L44" s="52">
        <v>3</v>
      </c>
      <c r="M44" s="47">
        <f t="shared" si="6"/>
        <v>411.29999999999995</v>
      </c>
      <c r="N44" s="51">
        <v>285.17</v>
      </c>
      <c r="O44" s="52">
        <v>3</v>
      </c>
      <c r="P44" s="49">
        <f t="shared" si="14"/>
        <v>855.51</v>
      </c>
      <c r="Q44" s="51">
        <v>380</v>
      </c>
      <c r="R44" s="52">
        <v>3</v>
      </c>
      <c r="S44" s="49">
        <f t="shared" si="10"/>
        <v>1140</v>
      </c>
      <c r="T44" s="51">
        <v>126.08</v>
      </c>
      <c r="U44" s="52">
        <v>3</v>
      </c>
      <c r="V44" s="49">
        <f t="shared" si="11"/>
        <v>378.24</v>
      </c>
    </row>
    <row r="45" spans="1:22" s="16" customFormat="1" ht="24.75" customHeight="1">
      <c r="A45" s="18" t="s">
        <v>49</v>
      </c>
      <c r="B45" s="45">
        <v>1200</v>
      </c>
      <c r="C45" s="56">
        <v>10</v>
      </c>
      <c r="D45" s="51">
        <f t="shared" si="12"/>
        <v>12000</v>
      </c>
      <c r="E45" s="57">
        <v>4478.4</v>
      </c>
      <c r="F45" s="58">
        <v>10</v>
      </c>
      <c r="G45" s="57">
        <f t="shared" si="13"/>
        <v>44784</v>
      </c>
      <c r="H45" s="57">
        <v>2256.41</v>
      </c>
      <c r="I45" s="58">
        <v>10</v>
      </c>
      <c r="J45" s="57">
        <f t="shared" si="5"/>
        <v>22564.1</v>
      </c>
      <c r="K45" s="57">
        <v>2211.5</v>
      </c>
      <c r="L45" s="58">
        <v>10</v>
      </c>
      <c r="M45" s="47">
        <f t="shared" si="6"/>
        <v>22115</v>
      </c>
      <c r="N45" s="57">
        <v>1555</v>
      </c>
      <c r="O45" s="58">
        <v>10</v>
      </c>
      <c r="P45" s="49">
        <f>N45*O45</f>
        <v>15550</v>
      </c>
      <c r="Q45" s="57">
        <v>650</v>
      </c>
      <c r="R45" s="58">
        <v>10</v>
      </c>
      <c r="S45" s="49">
        <f>Q45*R45</f>
        <v>6500</v>
      </c>
      <c r="T45" s="57">
        <v>1500</v>
      </c>
      <c r="U45" s="58">
        <v>10</v>
      </c>
      <c r="V45" s="49">
        <f>T45*U45</f>
        <v>15000</v>
      </c>
    </row>
    <row r="46" spans="1:22" ht="25.5" customHeight="1">
      <c r="A46" s="6"/>
      <c r="B46" s="7"/>
      <c r="C46" s="43" t="s">
        <v>52</v>
      </c>
      <c r="D46" s="25">
        <f>SUM(D8:D45)</f>
        <v>1745110</v>
      </c>
      <c r="E46" s="34"/>
      <c r="F46" s="32" t="s">
        <v>52</v>
      </c>
      <c r="G46" s="25">
        <f>SUM(G8:G45)</f>
        <v>235913.02</v>
      </c>
      <c r="H46" s="34"/>
      <c r="I46" s="32" t="s">
        <v>52</v>
      </c>
      <c r="J46" s="25">
        <f>SUM(J8:J45)</f>
        <v>1865517.2500000007</v>
      </c>
      <c r="K46" s="34"/>
      <c r="L46" s="32" t="s">
        <v>52</v>
      </c>
      <c r="M46" s="25">
        <f>SUM(M8:M45)</f>
        <v>2007477.5000000002</v>
      </c>
      <c r="N46" s="34"/>
      <c r="O46" s="32" t="s">
        <v>52</v>
      </c>
      <c r="P46" s="25">
        <f>SUM(P8:P45)</f>
        <v>1813258.1199999996</v>
      </c>
      <c r="Q46" s="34"/>
      <c r="R46" s="32" t="s">
        <v>52</v>
      </c>
      <c r="S46" s="25">
        <f>SUM(S8:S45)</f>
        <v>3010990</v>
      </c>
      <c r="T46" s="34"/>
      <c r="U46" s="32" t="s">
        <v>52</v>
      </c>
      <c r="V46" s="25">
        <f>SUM(V8:V45)</f>
        <v>1835737.33</v>
      </c>
    </row>
    <row r="47" spans="2:22" ht="18.75" customHeight="1">
      <c r="B47" s="12"/>
      <c r="C47" s="43" t="s">
        <v>53</v>
      </c>
      <c r="D47" s="37" t="s">
        <v>57</v>
      </c>
      <c r="E47" s="29"/>
      <c r="F47" s="32" t="s">
        <v>53</v>
      </c>
      <c r="G47" s="25">
        <f>G46*17%</f>
        <v>40105.2134</v>
      </c>
      <c r="H47" s="38"/>
      <c r="I47" s="32" t="s">
        <v>53</v>
      </c>
      <c r="J47" s="25">
        <f>J46*17%</f>
        <v>317137.93250000017</v>
      </c>
      <c r="K47" s="38"/>
      <c r="L47" s="32" t="s">
        <v>53</v>
      </c>
      <c r="M47" s="25">
        <f>M46*17%</f>
        <v>341271.17500000005</v>
      </c>
      <c r="N47" s="38"/>
      <c r="O47" s="32" t="s">
        <v>53</v>
      </c>
      <c r="P47" s="25">
        <f>P46*17%</f>
        <v>308253.88039999997</v>
      </c>
      <c r="Q47" s="38"/>
      <c r="R47" s="32" t="s">
        <v>53</v>
      </c>
      <c r="S47" s="25">
        <f>S46*17%</f>
        <v>511868.30000000005</v>
      </c>
      <c r="T47" s="38"/>
      <c r="U47" s="32" t="s">
        <v>53</v>
      </c>
      <c r="V47" s="25">
        <f>V46*17%</f>
        <v>312075.3461</v>
      </c>
    </row>
    <row r="48" spans="2:22" s="15" customFormat="1" ht="15.75">
      <c r="B48" s="38"/>
      <c r="C48" s="44" t="s">
        <v>54</v>
      </c>
      <c r="D48" s="75">
        <f>SUM(D46:D47)</f>
        <v>1745110</v>
      </c>
      <c r="E48" s="29"/>
      <c r="F48" s="32" t="s">
        <v>54</v>
      </c>
      <c r="G48" s="25">
        <f>SUM(G46:G47)</f>
        <v>276018.23339999997</v>
      </c>
      <c r="H48" s="38"/>
      <c r="I48" s="32" t="s">
        <v>54</v>
      </c>
      <c r="J48" s="25">
        <f>SUM(J46:J47)</f>
        <v>2182655.182500001</v>
      </c>
      <c r="K48" s="38"/>
      <c r="L48" s="32" t="s">
        <v>54</v>
      </c>
      <c r="M48" s="25">
        <f>SUM(M46:M47)</f>
        <v>2348748.6750000003</v>
      </c>
      <c r="N48" s="38"/>
      <c r="O48" s="32" t="s">
        <v>54</v>
      </c>
      <c r="P48" s="25">
        <f>SUM(P46:P47)</f>
        <v>2121512.0004</v>
      </c>
      <c r="Q48" s="38"/>
      <c r="R48" s="32" t="s">
        <v>54</v>
      </c>
      <c r="S48" s="25">
        <f>SUM(S46:S47)</f>
        <v>3522858.3</v>
      </c>
      <c r="T48" s="38"/>
      <c r="U48" s="32" t="s">
        <v>54</v>
      </c>
      <c r="V48" s="33">
        <f>SUM(V46:V47)</f>
        <v>2147812.6761000003</v>
      </c>
    </row>
    <row r="49" ht="14.25"/>
    <row r="50" ht="14.25"/>
    <row r="51" ht="14.25"/>
    <row r="52" ht="14.25"/>
    <row r="53" ht="14.25"/>
    <row r="54" ht="14.25"/>
    <row r="55" ht="14.25"/>
    <row r="56" ht="14.25">
      <c r="K56" s="21"/>
    </row>
    <row r="57" spans="1:22" ht="14.25" customHeight="1">
      <c r="A57" s="88" t="s">
        <v>70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 ht="14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 ht="14.2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ht="14.2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 ht="14.2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 ht="16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</sheetData>
  <sheetProtection/>
  <mergeCells count="61">
    <mergeCell ref="A3:C3"/>
    <mergeCell ref="A4:C4"/>
    <mergeCell ref="G6:G7"/>
    <mergeCell ref="E6:F6"/>
    <mergeCell ref="B6:C6"/>
    <mergeCell ref="D6:D7"/>
    <mergeCell ref="K6:L6"/>
    <mergeCell ref="M6:M7"/>
    <mergeCell ref="Q6:R6"/>
    <mergeCell ref="S6:S7"/>
    <mergeCell ref="T6:U6"/>
    <mergeCell ref="V6:V7"/>
    <mergeCell ref="C23:C24"/>
    <mergeCell ref="C31:C32"/>
    <mergeCell ref="P6:P7"/>
    <mergeCell ref="N6:O6"/>
    <mergeCell ref="H6:I6"/>
    <mergeCell ref="J6:J7"/>
    <mergeCell ref="L31:L32"/>
    <mergeCell ref="K31:K32"/>
    <mergeCell ref="J31:J32"/>
    <mergeCell ref="I31:I32"/>
    <mergeCell ref="D31:D32"/>
    <mergeCell ref="B31:B32"/>
    <mergeCell ref="V31:V32"/>
    <mergeCell ref="U31:U32"/>
    <mergeCell ref="T31:T32"/>
    <mergeCell ref="O31:O32"/>
    <mergeCell ref="P31:P32"/>
    <mergeCell ref="M31:M32"/>
    <mergeCell ref="N31:N32"/>
    <mergeCell ref="N23:N24"/>
    <mergeCell ref="O23:O24"/>
    <mergeCell ref="H31:H32"/>
    <mergeCell ref="G31:G32"/>
    <mergeCell ref="F31:F32"/>
    <mergeCell ref="E31:E32"/>
    <mergeCell ref="P23:P24"/>
    <mergeCell ref="A57:V62"/>
    <mergeCell ref="V23:V24"/>
    <mergeCell ref="U23:U24"/>
    <mergeCell ref="T23:T24"/>
    <mergeCell ref="B23:B24"/>
    <mergeCell ref="D23:D24"/>
    <mergeCell ref="H23:H24"/>
    <mergeCell ref="I23:I24"/>
    <mergeCell ref="J23:J24"/>
    <mergeCell ref="H14:H15"/>
    <mergeCell ref="I14:I15"/>
    <mergeCell ref="J14:J15"/>
    <mergeCell ref="N14:N15"/>
    <mergeCell ref="O14:O15"/>
    <mergeCell ref="B14:B15"/>
    <mergeCell ref="C14:C15"/>
    <mergeCell ref="V14:V15"/>
    <mergeCell ref="P14:P15"/>
    <mergeCell ref="Q14:Q15"/>
    <mergeCell ref="R14:R15"/>
    <mergeCell ref="S14:S15"/>
    <mergeCell ref="T14:T15"/>
    <mergeCell ref="U14:U15"/>
  </mergeCells>
  <printOptions verticalCentered="1"/>
  <pageMargins left="0" right="0" top="0" bottom="0" header="0" footer="0"/>
  <pageSetup horizontalDpi="600" verticalDpi="600" orientation="landscape" paperSize="9" scale="53" r:id="rId3"/>
  <rowBreaks count="1" manualBreakCount="1">
    <brk id="30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0" zoomScaleNormal="70" zoomScaleSheetLayoutView="70" zoomScalePageLayoutView="0" workbookViewId="0" topLeftCell="A4">
      <selection activeCell="R19" sqref="R19"/>
    </sheetView>
  </sheetViews>
  <sheetFormatPr defaultColWidth="11.00390625" defaultRowHeight="14.25"/>
  <cols>
    <col min="1" max="1" width="22.50390625" style="0" customWidth="1"/>
    <col min="2" max="2" width="7.625" style="0" customWidth="1"/>
    <col min="3" max="3" width="5.125" style="0" customWidth="1"/>
    <col min="4" max="4" width="11.75390625" style="0" customWidth="1"/>
    <col min="5" max="5" width="7.625" style="0" customWidth="1"/>
    <col min="6" max="6" width="5.75390625" style="0" customWidth="1"/>
    <col min="7" max="7" width="13.125" style="0" customWidth="1"/>
    <col min="8" max="8" width="7.625" style="0" customWidth="1"/>
    <col min="9" max="9" width="5.25390625" style="0" customWidth="1"/>
    <col min="10" max="10" width="10.75390625" style="0" customWidth="1"/>
    <col min="11" max="11" width="8.75390625" style="0" customWidth="1"/>
    <col min="12" max="12" width="5.625" style="0" customWidth="1"/>
    <col min="13" max="13" width="11.25390625" style="0" customWidth="1"/>
    <col min="14" max="14" width="7.625" style="0" customWidth="1"/>
    <col min="15" max="15" width="5.00390625" style="0" customWidth="1"/>
    <col min="16" max="16" width="13.50390625" style="0" customWidth="1"/>
  </cols>
  <sheetData>
    <row r="1" spans="2:15" ht="18" customHeight="1">
      <c r="B1" s="1"/>
      <c r="C1" s="1"/>
      <c r="E1" s="1"/>
      <c r="F1" s="1"/>
      <c r="H1" s="1"/>
      <c r="I1" s="1"/>
      <c r="K1" s="1"/>
      <c r="L1" s="1"/>
      <c r="N1" s="1"/>
      <c r="O1" s="1"/>
    </row>
    <row r="2" spans="3:15" ht="21.75" customHeight="1">
      <c r="C2" s="2"/>
      <c r="F2" s="2"/>
      <c r="I2" s="2"/>
      <c r="L2" s="2"/>
      <c r="O2" s="2"/>
    </row>
    <row r="3" spans="1:15" ht="15.75">
      <c r="A3" s="31" t="s">
        <v>0</v>
      </c>
      <c r="C3" s="3"/>
      <c r="F3" s="3"/>
      <c r="I3" s="3"/>
      <c r="L3" s="3"/>
      <c r="O3" s="3"/>
    </row>
    <row r="4" spans="1:15" ht="19.5" customHeight="1">
      <c r="A4" s="31" t="s">
        <v>16</v>
      </c>
      <c r="C4" s="3"/>
      <c r="F4" s="3"/>
      <c r="I4" s="3"/>
      <c r="L4" s="3"/>
      <c r="O4" s="3"/>
    </row>
    <row r="5" spans="1:15" ht="19.5" customHeight="1">
      <c r="A5" s="31"/>
      <c r="C5" s="3"/>
      <c r="F5" s="3"/>
      <c r="I5" s="3"/>
      <c r="L5" s="3"/>
      <c r="O5" s="3"/>
    </row>
    <row r="6" spans="1:15" ht="19.5" customHeight="1">
      <c r="A6" s="31"/>
      <c r="C6" s="3"/>
      <c r="F6" s="3"/>
      <c r="I6" s="3"/>
      <c r="L6" s="3"/>
      <c r="O6" s="3"/>
    </row>
    <row r="7" spans="1:15" ht="19.5" customHeight="1">
      <c r="A7" s="31"/>
      <c r="C7" s="3"/>
      <c r="F7" s="3"/>
      <c r="I7" s="3"/>
      <c r="L7" s="3"/>
      <c r="O7" s="3"/>
    </row>
    <row r="8" spans="1:16" ht="25.5" customHeight="1" thickBot="1">
      <c r="A8" s="4"/>
      <c r="B8" s="91" t="s">
        <v>12</v>
      </c>
      <c r="C8" s="91"/>
      <c r="D8" s="96" t="s">
        <v>4</v>
      </c>
      <c r="E8" s="91" t="s">
        <v>17</v>
      </c>
      <c r="F8" s="91"/>
      <c r="G8" s="96" t="s">
        <v>4</v>
      </c>
      <c r="H8" s="91" t="s">
        <v>18</v>
      </c>
      <c r="I8" s="91"/>
      <c r="J8" s="96" t="s">
        <v>4</v>
      </c>
      <c r="K8" s="91" t="s">
        <v>19</v>
      </c>
      <c r="L8" s="91"/>
      <c r="M8" s="96" t="s">
        <v>4</v>
      </c>
      <c r="N8" s="91" t="s">
        <v>20</v>
      </c>
      <c r="O8" s="91"/>
      <c r="P8" s="96" t="s">
        <v>4</v>
      </c>
    </row>
    <row r="9" spans="1:16" ht="33" customHeight="1">
      <c r="A9" s="14" t="s">
        <v>1</v>
      </c>
      <c r="B9" s="19" t="s">
        <v>2</v>
      </c>
      <c r="C9" s="19" t="s">
        <v>3</v>
      </c>
      <c r="D9" s="97"/>
      <c r="E9" s="19" t="s">
        <v>2</v>
      </c>
      <c r="F9" s="19" t="s">
        <v>3</v>
      </c>
      <c r="G9" s="97"/>
      <c r="H9" s="19" t="s">
        <v>2</v>
      </c>
      <c r="I9" s="19" t="s">
        <v>3</v>
      </c>
      <c r="J9" s="97"/>
      <c r="K9" s="19" t="s">
        <v>2</v>
      </c>
      <c r="L9" s="19" t="s">
        <v>3</v>
      </c>
      <c r="M9" s="97"/>
      <c r="N9" s="19" t="s">
        <v>2</v>
      </c>
      <c r="O9" s="19" t="s">
        <v>3</v>
      </c>
      <c r="P9" s="97"/>
    </row>
    <row r="10" spans="1:16" s="5" customFormat="1" ht="39.75" customHeight="1">
      <c r="A10" s="26" t="s">
        <v>55</v>
      </c>
      <c r="B10" s="9">
        <v>2750</v>
      </c>
      <c r="C10" s="22">
        <v>20</v>
      </c>
      <c r="D10" s="9">
        <f>B10*C10</f>
        <v>55000</v>
      </c>
      <c r="E10" s="28">
        <v>3000</v>
      </c>
      <c r="F10" s="22">
        <v>20</v>
      </c>
      <c r="G10" s="9">
        <f>F10*E10</f>
        <v>60000</v>
      </c>
      <c r="H10" s="9">
        <v>2393.17</v>
      </c>
      <c r="I10" s="22">
        <v>20</v>
      </c>
      <c r="J10" s="9">
        <f>I10*H10</f>
        <v>47863.4</v>
      </c>
      <c r="K10" s="9">
        <v>2990</v>
      </c>
      <c r="L10" s="22">
        <v>20</v>
      </c>
      <c r="M10" s="9">
        <f>L10*K10</f>
        <v>59800</v>
      </c>
      <c r="N10" s="9">
        <v>6316.23</v>
      </c>
      <c r="O10" s="22">
        <v>20</v>
      </c>
      <c r="P10" s="9">
        <f>O10*N10</f>
        <v>126324.59999999999</v>
      </c>
    </row>
    <row r="11" spans="1:16" s="5" customFormat="1" ht="40.5" customHeight="1">
      <c r="A11" s="27" t="s">
        <v>56</v>
      </c>
      <c r="B11" s="9">
        <v>2750</v>
      </c>
      <c r="C11" s="22">
        <v>20</v>
      </c>
      <c r="D11" s="9">
        <f>B11*C11</f>
        <v>55000</v>
      </c>
      <c r="E11" s="28">
        <v>3000</v>
      </c>
      <c r="F11" s="22">
        <v>20</v>
      </c>
      <c r="G11" s="9">
        <f>F11*E11</f>
        <v>60000</v>
      </c>
      <c r="H11" s="9">
        <v>2393.17</v>
      </c>
      <c r="I11" s="22">
        <v>20</v>
      </c>
      <c r="J11" s="9">
        <f>I11*H11</f>
        <v>47863.4</v>
      </c>
      <c r="K11" s="9">
        <v>2990</v>
      </c>
      <c r="L11" s="22">
        <v>20</v>
      </c>
      <c r="M11" s="9">
        <f>L11*K11</f>
        <v>59800</v>
      </c>
      <c r="N11" s="9">
        <v>6316.23</v>
      </c>
      <c r="O11" s="22">
        <v>20</v>
      </c>
      <c r="P11" s="9">
        <f>O11*N11</f>
        <v>126324.59999999999</v>
      </c>
    </row>
    <row r="12" spans="1:16" ht="25.5" customHeight="1">
      <c r="A12" s="10"/>
      <c r="B12" s="8"/>
      <c r="C12" s="23" t="s">
        <v>52</v>
      </c>
      <c r="D12" s="24">
        <f>SUM(D10:D11)</f>
        <v>110000</v>
      </c>
      <c r="E12" s="8"/>
      <c r="F12" s="23" t="s">
        <v>52</v>
      </c>
      <c r="G12" s="24">
        <f>G10+G11</f>
        <v>120000</v>
      </c>
      <c r="H12" s="8"/>
      <c r="I12" s="23" t="s">
        <v>52</v>
      </c>
      <c r="J12" s="24">
        <f>SUM(J10:J11)</f>
        <v>95726.8</v>
      </c>
      <c r="K12" s="8"/>
      <c r="L12" s="23" t="s">
        <v>52</v>
      </c>
      <c r="M12" s="24">
        <f>SUM(M10:M11)</f>
        <v>119600</v>
      </c>
      <c r="N12" s="8"/>
      <c r="O12" s="23" t="s">
        <v>52</v>
      </c>
      <c r="P12" s="24">
        <f>SUM(P10:P11)</f>
        <v>252649.19999999998</v>
      </c>
    </row>
    <row r="13" spans="2:16" ht="24.75" customHeight="1">
      <c r="B13" s="13"/>
      <c r="C13" s="23" t="s">
        <v>53</v>
      </c>
      <c r="D13" s="25">
        <f>D12*17%</f>
        <v>18700</v>
      </c>
      <c r="E13" s="13"/>
      <c r="F13" s="23" t="s">
        <v>53</v>
      </c>
      <c r="G13" s="25">
        <f>G12*17/100</f>
        <v>20400</v>
      </c>
      <c r="H13" s="13"/>
      <c r="I13" s="23" t="s">
        <v>53</v>
      </c>
      <c r="J13" s="25">
        <f>J12*17%</f>
        <v>16273.556000000002</v>
      </c>
      <c r="K13" s="13"/>
      <c r="L13" s="23" t="s">
        <v>53</v>
      </c>
      <c r="M13" s="25">
        <f>M12*17%</f>
        <v>20332</v>
      </c>
      <c r="N13" s="13"/>
      <c r="O13" s="23" t="s">
        <v>53</v>
      </c>
      <c r="P13" s="25">
        <f>P12*17%</f>
        <v>42950.364</v>
      </c>
    </row>
    <row r="14" spans="3:16" s="15" customFormat="1" ht="15.75">
      <c r="C14" s="29" t="s">
        <v>54</v>
      </c>
      <c r="D14" s="25">
        <f>SUM(D12:D13)</f>
        <v>128700</v>
      </c>
      <c r="F14" s="29" t="s">
        <v>54</v>
      </c>
      <c r="G14" s="25">
        <f>SUM(G12:G13)</f>
        <v>140400</v>
      </c>
      <c r="I14" s="29" t="s">
        <v>54</v>
      </c>
      <c r="J14" s="75">
        <f>SUM(J12:J13)</f>
        <v>112000.356</v>
      </c>
      <c r="L14" s="29" t="s">
        <v>54</v>
      </c>
      <c r="M14" s="25">
        <f>SUM(M12:M13)</f>
        <v>139932</v>
      </c>
      <c r="O14" s="29" t="s">
        <v>54</v>
      </c>
      <c r="P14" s="25">
        <f>SUM(P12:P13)</f>
        <v>295599.564</v>
      </c>
    </row>
    <row r="15" spans="3:16" s="15" customFormat="1" ht="15.75">
      <c r="C15" s="29"/>
      <c r="D15" s="65"/>
      <c r="F15" s="29"/>
      <c r="G15" s="65"/>
      <c r="I15" s="29"/>
      <c r="J15" s="68"/>
      <c r="L15" s="29"/>
      <c r="M15" s="65"/>
      <c r="O15" s="29"/>
      <c r="P15" s="65"/>
    </row>
    <row r="17" spans="1:16" ht="25.5" customHeight="1" thickBot="1">
      <c r="A17" s="4"/>
      <c r="B17" s="91" t="s">
        <v>68</v>
      </c>
      <c r="C17" s="91"/>
      <c r="D17" s="96" t="s">
        <v>4</v>
      </c>
      <c r="E17" s="91" t="s">
        <v>65</v>
      </c>
      <c r="F17" s="91"/>
      <c r="G17" s="96" t="s">
        <v>4</v>
      </c>
      <c r="H17" s="91" t="s">
        <v>22</v>
      </c>
      <c r="I17" s="91"/>
      <c r="J17" s="96" t="s">
        <v>4</v>
      </c>
      <c r="K17" s="91" t="s">
        <v>21</v>
      </c>
      <c r="L17" s="91"/>
      <c r="M17" s="96" t="s">
        <v>4</v>
      </c>
      <c r="N17" s="93"/>
      <c r="O17" s="93"/>
      <c r="P17" s="94"/>
    </row>
    <row r="18" spans="1:16" ht="33" customHeight="1">
      <c r="A18" s="14" t="s">
        <v>1</v>
      </c>
      <c r="B18" s="36" t="s">
        <v>2</v>
      </c>
      <c r="C18" s="36" t="s">
        <v>3</v>
      </c>
      <c r="D18" s="97"/>
      <c r="E18" s="59" t="s">
        <v>2</v>
      </c>
      <c r="F18" s="59" t="s">
        <v>3</v>
      </c>
      <c r="G18" s="97"/>
      <c r="H18" s="59" t="s">
        <v>2</v>
      </c>
      <c r="I18" s="59" t="s">
        <v>3</v>
      </c>
      <c r="J18" s="97"/>
      <c r="K18" s="59" t="s">
        <v>2</v>
      </c>
      <c r="L18" s="59" t="s">
        <v>3</v>
      </c>
      <c r="M18" s="97"/>
      <c r="N18" s="69"/>
      <c r="O18" s="69"/>
      <c r="P18" s="95"/>
    </row>
    <row r="19" spans="1:16" s="5" customFormat="1" ht="39.75" customHeight="1">
      <c r="A19" s="26" t="s">
        <v>55</v>
      </c>
      <c r="B19" s="9">
        <v>1367.52</v>
      </c>
      <c r="C19" s="22">
        <v>20</v>
      </c>
      <c r="D19" s="9">
        <f>B19*C19</f>
        <v>27350.4</v>
      </c>
      <c r="E19" s="9">
        <v>4860</v>
      </c>
      <c r="F19" s="22">
        <v>20</v>
      </c>
      <c r="G19" s="9">
        <f>E19*F19</f>
        <v>97200</v>
      </c>
      <c r="H19" s="9">
        <v>3247.86</v>
      </c>
      <c r="I19" s="22">
        <v>20</v>
      </c>
      <c r="J19" s="9">
        <f>H19*I19</f>
        <v>64957.200000000004</v>
      </c>
      <c r="K19" s="9">
        <v>3200</v>
      </c>
      <c r="L19" s="22">
        <v>20</v>
      </c>
      <c r="M19" s="9">
        <f>K19*L19</f>
        <v>64000</v>
      </c>
      <c r="N19" s="61"/>
      <c r="O19" s="60"/>
      <c r="P19" s="61"/>
    </row>
    <row r="20" spans="1:16" s="5" customFormat="1" ht="40.5" customHeight="1">
      <c r="A20" s="27" t="s">
        <v>56</v>
      </c>
      <c r="B20" s="9">
        <v>1367.52</v>
      </c>
      <c r="C20" s="22">
        <v>20</v>
      </c>
      <c r="D20" s="9">
        <f>B20*C20</f>
        <v>27350.4</v>
      </c>
      <c r="E20" s="9">
        <v>4860</v>
      </c>
      <c r="F20" s="22">
        <v>20</v>
      </c>
      <c r="G20" s="9">
        <f>E20*F20</f>
        <v>97200</v>
      </c>
      <c r="H20" s="9">
        <v>3418.8</v>
      </c>
      <c r="I20" s="22">
        <v>20</v>
      </c>
      <c r="J20" s="9">
        <f>H20*I20</f>
        <v>68376</v>
      </c>
      <c r="K20" s="9">
        <v>3200</v>
      </c>
      <c r="L20" s="22">
        <v>20</v>
      </c>
      <c r="M20" s="9">
        <f>K20*L20</f>
        <v>64000</v>
      </c>
      <c r="N20" s="61"/>
      <c r="O20" s="60"/>
      <c r="P20" s="61"/>
    </row>
    <row r="21" spans="1:16" ht="25.5" customHeight="1">
      <c r="A21" s="10"/>
      <c r="B21" s="8"/>
      <c r="C21" s="23" t="s">
        <v>52</v>
      </c>
      <c r="D21" s="24">
        <f>SUM(D19:D20)</f>
        <v>54700.8</v>
      </c>
      <c r="E21" s="8"/>
      <c r="F21" s="23" t="s">
        <v>52</v>
      </c>
      <c r="G21" s="24">
        <f>SUM(G19:G20)</f>
        <v>194400</v>
      </c>
      <c r="H21" s="8"/>
      <c r="I21" s="23" t="s">
        <v>52</v>
      </c>
      <c r="J21" s="24">
        <f>SUM(J19:J20)</f>
        <v>133333.2</v>
      </c>
      <c r="K21" s="8"/>
      <c r="L21" s="23" t="s">
        <v>52</v>
      </c>
      <c r="M21" s="24">
        <f>SUM(M19:M20)</f>
        <v>128000</v>
      </c>
      <c r="N21" s="8"/>
      <c r="O21" s="62"/>
      <c r="P21" s="63"/>
    </row>
    <row r="22" spans="2:16" ht="24.75" customHeight="1">
      <c r="B22" s="13"/>
      <c r="C22" s="23" t="s">
        <v>53</v>
      </c>
      <c r="D22" s="25">
        <f>D21*17%</f>
        <v>9299.136</v>
      </c>
      <c r="E22" s="13"/>
      <c r="F22" s="23" t="s">
        <v>53</v>
      </c>
      <c r="G22" s="25">
        <f>G21*17%</f>
        <v>33048</v>
      </c>
      <c r="H22" s="13"/>
      <c r="I22" s="23" t="s">
        <v>53</v>
      </c>
      <c r="J22" s="25">
        <f>J21*17%</f>
        <v>22666.644000000004</v>
      </c>
      <c r="K22" s="13"/>
      <c r="L22" s="23" t="s">
        <v>53</v>
      </c>
      <c r="M22" s="25">
        <f>M21*17%</f>
        <v>21760</v>
      </c>
      <c r="N22" s="64"/>
      <c r="O22" s="62"/>
      <c r="P22" s="65"/>
    </row>
    <row r="23" spans="3:16" s="15" customFormat="1" ht="15">
      <c r="C23" s="29" t="s">
        <v>54</v>
      </c>
      <c r="D23" s="25">
        <f>SUM(D21:D22)</f>
        <v>63999.936</v>
      </c>
      <c r="F23" s="29" t="s">
        <v>54</v>
      </c>
      <c r="G23" s="25">
        <f>SUM(G21:G22)</f>
        <v>227448</v>
      </c>
      <c r="I23" s="29" t="s">
        <v>54</v>
      </c>
      <c r="J23" s="25">
        <f>SUM(J21:J22)</f>
        <v>155999.844</v>
      </c>
      <c r="L23" s="29" t="s">
        <v>54</v>
      </c>
      <c r="M23" s="25">
        <f>SUM(M21:M22)</f>
        <v>149760</v>
      </c>
      <c r="N23" s="66"/>
      <c r="O23" s="67"/>
      <c r="P23" s="65"/>
    </row>
    <row r="25" spans="1:17" ht="14.25" customHeight="1">
      <c r="A25" s="98" t="s">
        <v>69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ht="14.2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ht="14.2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ht="14.2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5" ht="14.25">
      <c r="B29" s="11"/>
      <c r="C29" s="11"/>
      <c r="E29" s="11"/>
      <c r="F29" s="11"/>
      <c r="H29" s="11"/>
      <c r="I29" s="11"/>
      <c r="K29" s="11"/>
      <c r="L29" s="11"/>
      <c r="N29" s="11"/>
      <c r="O29" s="11"/>
    </row>
    <row r="30" spans="2:15" ht="14.25">
      <c r="B30" s="11"/>
      <c r="C30" s="11"/>
      <c r="E30" s="11"/>
      <c r="F30" s="11"/>
      <c r="H30" s="11"/>
      <c r="I30" s="11"/>
      <c r="K30" s="11"/>
      <c r="L30" s="11"/>
      <c r="N30" s="11"/>
      <c r="O30" s="11"/>
    </row>
  </sheetData>
  <sheetProtection/>
  <mergeCells count="21">
    <mergeCell ref="K8:L8"/>
    <mergeCell ref="J17:J18"/>
    <mergeCell ref="J8:J9"/>
    <mergeCell ref="M17:M18"/>
    <mergeCell ref="A25:Q28"/>
    <mergeCell ref="G8:G9"/>
    <mergeCell ref="B8:C8"/>
    <mergeCell ref="D8:D9"/>
    <mergeCell ref="E8:F8"/>
    <mergeCell ref="N8:O8"/>
    <mergeCell ref="P8:P9"/>
    <mergeCell ref="K17:L17"/>
    <mergeCell ref="H8:I8"/>
    <mergeCell ref="N17:O17"/>
    <mergeCell ref="P17:P18"/>
    <mergeCell ref="M8:M9"/>
    <mergeCell ref="B17:C17"/>
    <mergeCell ref="D17:D18"/>
    <mergeCell ref="E17:F17"/>
    <mergeCell ref="G17:G18"/>
    <mergeCell ref="H17:I17"/>
  </mergeCells>
  <printOptions/>
  <pageMargins left="0" right="0" top="0.5905511811023623" bottom="0.6692913385826772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cite adrar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rahmanisoft</dc:creator>
  <cp:keywords/>
  <dc:description/>
  <cp:lastModifiedBy> </cp:lastModifiedBy>
  <cp:lastPrinted>2010-06-24T12:13:59Z</cp:lastPrinted>
  <dcterms:created xsi:type="dcterms:W3CDTF">2010-05-28T18:57:41Z</dcterms:created>
  <dcterms:modified xsi:type="dcterms:W3CDTF">2010-06-24T12:16:16Z</dcterms:modified>
  <cp:category/>
  <cp:version/>
  <cp:contentType/>
  <cp:contentStatus/>
</cp:coreProperties>
</file>