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tabRatio="933" firstSheet="3" activeTab="3"/>
  </bookViews>
  <sheets>
    <sheet name="RAYONNAGE" sheetId="1" r:id="rId1"/>
    <sheet name="micro ordinateur" sheetId="2" r:id="rId2"/>
    <sheet name="imprimante" sheetId="3" r:id="rId3"/>
    <sheet name="TRAVAUX D'IMPRESSION" sheetId="4" r:id="rId4"/>
  </sheets>
  <definedNames>
    <definedName name="_xlnm.Print_Area" localSheetId="2">'imprimante'!$A$1:$N$35</definedName>
    <definedName name="_xlnm.Print_Area" localSheetId="1">'micro ordinateur'!$A$1:$M$31</definedName>
    <definedName name="_xlnm.Print_Area" localSheetId="0">'RAYONNAGE'!$A$1:$I$33</definedName>
    <definedName name="_xlnm.Print_Area" localSheetId="3">'TRAVAUX D''IMPRESSION'!$A$1:$J$35</definedName>
  </definedNames>
  <calcPr fullCalcOnLoad="1"/>
</workbook>
</file>

<file path=xl/sharedStrings.xml><?xml version="1.0" encoding="utf-8"?>
<sst xmlns="http://schemas.openxmlformats.org/spreadsheetml/2006/main" count="94" uniqueCount="42">
  <si>
    <t>Lot N° 03: Fournitures</t>
  </si>
  <si>
    <t>Aricles</t>
  </si>
  <si>
    <t xml:space="preserve">P.U  HT </t>
  </si>
  <si>
    <t>Qté</t>
  </si>
  <si>
    <t>Total H.T</t>
  </si>
  <si>
    <t>MEDIA SERVICE</t>
  </si>
  <si>
    <t>Affiche ft (47*64 sur couché 105g couleurs)</t>
  </si>
  <si>
    <t>Banderoles 1*3m (sur bache ft)</t>
  </si>
  <si>
    <t>Dépliants en couché 100 grs A4, r+v couleurs</t>
  </si>
  <si>
    <t>Fiche de stock</t>
  </si>
  <si>
    <t>Bordereau des mandats acquités A3 (p,couché 250g) couleur jaune</t>
  </si>
  <si>
    <t>ETS-LALAOUI</t>
  </si>
  <si>
    <t>SOM'S</t>
  </si>
  <si>
    <t>ETS-KHIDER</t>
  </si>
  <si>
    <t>SCS</t>
  </si>
  <si>
    <t>EUREKA</t>
  </si>
  <si>
    <t>Lot N° 02: Matèriel et mobilier de bureau</t>
  </si>
  <si>
    <t>Lot N° 05: Matériel informatique</t>
  </si>
  <si>
    <t>S/Lot N° 02:imprimantes</t>
  </si>
  <si>
    <t>Imprimante Epson 6200</t>
  </si>
  <si>
    <t>S/Lot N° 01:Micro ordinateur</t>
  </si>
  <si>
    <t>Onduleur APC ES 500 VA  à 3 Sorties universelles</t>
  </si>
  <si>
    <t>Flash Disq Sony Vaio 4 Go</t>
  </si>
  <si>
    <t>V1</t>
  </si>
  <si>
    <t>V2</t>
  </si>
  <si>
    <t>Micro- ordinateur H.P: Processeur Intel ®Core (™) 2Duo cpu ;Modèle H.P Compaq dx2300 ;3.0 Ghz ; Disque dur 250 Go                                                                                      -Bios : Phoenix  –aword Bios ;Carte mère Broadwater           -Ecran 19 "H.P                                                                   -Système d’exploitation Windows xp pack 3 (licence intégré)                                                                                 -Prise ne charge de l’USB 2                                                   -Carte  graphique Intel 128 Mb                                                -Carte réseau Intel pro/100ve Network connexion                -Lecteurs (cd, DVD, graveur); clavier Azerty; souris</t>
  </si>
  <si>
    <t>KHIDER</t>
  </si>
  <si>
    <t>S/Lot N° 05:RAYONNAGE METALLIQUE</t>
  </si>
  <si>
    <t>KOLIRAMA</t>
  </si>
  <si>
    <t>30ml</t>
  </si>
  <si>
    <t xml:space="preserve">Rayonnage métallique pour le magasin de la faculté (Stock et archives) selon les dimensions ci dessous.
 Echelle tôlée peinte  2000*350
Fond Tôlé (en tamis)  L1210*2000
Tablettes de pose tôlées et peintes  1240*350  pouvant supporter  plus de 300Kg
Taquets pour tablettes 
</t>
  </si>
  <si>
    <t>S/Lot N° 04:Travaux d'impression</t>
  </si>
  <si>
    <t>Carnet de bon de commande NCR,couché 250 g de 150 f (trois souches N,B)</t>
  </si>
  <si>
    <t>THT</t>
  </si>
  <si>
    <t>TVA</t>
  </si>
  <si>
    <t>TTC</t>
  </si>
  <si>
    <t>Ets BRAHMI</t>
  </si>
  <si>
    <t>N.Assujeti</t>
  </si>
  <si>
    <t>Posters pelliculé 1,50*0,90 m  sans bannière "support métallique"")</t>
  </si>
  <si>
    <t>Posters pelliculé 1,50*0,90 m   avec bannière "support métallique"")</t>
  </si>
  <si>
    <t>Non pris  en charge</t>
  </si>
  <si>
    <t>Après suppression du posters avec bannière les montants des soumissions ont été corrigés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</si>
</sst>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.00"/>
    <numFmt numFmtId="184" formatCode="0.0"/>
    <numFmt numFmtId="185" formatCode="0.000"/>
    <numFmt numFmtId="186" formatCode="[$-40C]dddd\ d\ mmmm\ yyyy"/>
  </numFmts>
  <fonts count="3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21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left" vertical="center" textRotation="90" wrapText="1"/>
    </xf>
    <xf numFmtId="0" fontId="0" fillId="0" borderId="0" xfId="0" applyBorder="1" applyAlignment="1">
      <alignment horizontal="center" textRotation="90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4" fontId="31" fillId="0" borderId="10" xfId="0" applyNumberFormat="1" applyFont="1" applyBorder="1" applyAlignment="1" applyProtection="1">
      <alignment horizontal="right" vertical="center" wrapText="1"/>
      <protection locked="0"/>
    </xf>
    <xf numFmtId="4" fontId="27" fillId="0" borderId="11" xfId="0" applyNumberFormat="1" applyFont="1" applyBorder="1" applyAlignment="1" applyProtection="1">
      <alignment horizontal="right" vertical="center" wrapText="1"/>
      <protection locked="0"/>
    </xf>
    <xf numFmtId="4" fontId="27" fillId="0" borderId="12" xfId="0" applyNumberFormat="1" applyFont="1" applyBorder="1" applyAlignment="1" applyProtection="1">
      <alignment horizontal="right" vertical="center" wrapText="1"/>
      <protection locked="0"/>
    </xf>
    <xf numFmtId="4" fontId="26" fillId="0" borderId="13" xfId="0" applyNumberFormat="1" applyFont="1" applyBorder="1" applyAlignment="1" applyProtection="1">
      <alignment horizontal="right" vertical="center" wrapText="1"/>
      <protection locked="0"/>
    </xf>
    <xf numFmtId="4" fontId="26" fillId="0" borderId="14" xfId="0" applyNumberFormat="1" applyFont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wrapText="1"/>
    </xf>
    <xf numFmtId="3" fontId="26" fillId="0" borderId="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26" fillId="0" borderId="15" xfId="0" applyNumberFormat="1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justify"/>
    </xf>
    <xf numFmtId="3" fontId="26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5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4" fontId="27" fillId="0" borderId="15" xfId="0" applyNumberFormat="1" applyFont="1" applyBorder="1" applyAlignment="1" applyProtection="1">
      <alignment horizontal="right" vertical="center" wrapText="1"/>
      <protection locked="0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3" fontId="26" fillId="0" borderId="12" xfId="0" applyNumberFormat="1" applyFont="1" applyBorder="1" applyAlignment="1" applyProtection="1">
      <alignment horizontal="center" vertical="center" wrapText="1"/>
      <protection locked="0"/>
    </xf>
    <xf numFmtId="3" fontId="31" fillId="0" borderId="0" xfId="0" applyNumberFormat="1" applyFont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 applyProtection="1">
      <alignment horizontal="center" vertical="center" wrapText="1"/>
      <protection locked="0"/>
    </xf>
    <xf numFmtId="4" fontId="27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20" xfId="0" applyFont="1" applyBorder="1" applyAlignment="1">
      <alignment horizontal="justify" vertical="center"/>
    </xf>
    <xf numFmtId="0" fontId="25" fillId="0" borderId="21" xfId="0" applyFont="1" applyBorder="1" applyAlignment="1">
      <alignment wrapText="1"/>
    </xf>
    <xf numFmtId="0" fontId="25" fillId="0" borderId="12" xfId="0" applyFont="1" applyBorder="1" applyAlignment="1">
      <alignment horizontal="justify"/>
    </xf>
    <xf numFmtId="4" fontId="26" fillId="0" borderId="22" xfId="0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Border="1" applyAlignment="1" applyProtection="1">
      <alignment horizontal="right" vertical="center" wrapText="1"/>
      <protection locked="0"/>
    </xf>
    <xf numFmtId="4" fontId="27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24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7" fillId="0" borderId="25" xfId="0" applyNumberFormat="1" applyFont="1" applyBorder="1" applyAlignment="1" applyProtection="1">
      <alignment horizontal="right" vertical="center" wrapText="1"/>
      <protection locked="0"/>
    </xf>
    <xf numFmtId="4" fontId="26" fillId="0" borderId="26" xfId="0" applyNumberFormat="1" applyFont="1" applyBorder="1" applyAlignment="1" applyProtection="1">
      <alignment horizontal="right" vertical="center" wrapText="1"/>
      <protection locked="0"/>
    </xf>
    <xf numFmtId="4" fontId="31" fillId="0" borderId="18" xfId="0" applyNumberFormat="1" applyFont="1" applyBorder="1" applyAlignment="1">
      <alignment vertical="center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0" fontId="29" fillId="0" borderId="28" xfId="0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27" fillId="0" borderId="29" xfId="0" applyNumberFormat="1" applyFont="1" applyBorder="1" applyAlignment="1" applyProtection="1">
      <alignment horizontal="right" vertical="center" wrapText="1"/>
      <protection locked="0"/>
    </xf>
    <xf numFmtId="4" fontId="28" fillId="0" borderId="30" xfId="0" applyNumberFormat="1" applyFont="1" applyBorder="1" applyAlignment="1" applyProtection="1">
      <alignment horizontal="right" vertical="center" wrapText="1"/>
      <protection locked="0"/>
    </xf>
    <xf numFmtId="3" fontId="28" fillId="0" borderId="31" xfId="0" applyNumberFormat="1" applyFont="1" applyBorder="1" applyAlignment="1" applyProtection="1">
      <alignment horizontal="center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4" fontId="28" fillId="0" borderId="31" xfId="0" applyNumberFormat="1" applyFont="1" applyBorder="1" applyAlignment="1" applyProtection="1">
      <alignment horizontal="right" vertical="center" wrapText="1"/>
      <protection locked="0"/>
    </xf>
    <xf numFmtId="4" fontId="26" fillId="0" borderId="31" xfId="0" applyNumberFormat="1" applyFont="1" applyBorder="1" applyAlignment="1" applyProtection="1">
      <alignment horizontal="right" vertical="center" wrapText="1"/>
      <protection locked="0"/>
    </xf>
    <xf numFmtId="4" fontId="26" fillId="0" borderId="30" xfId="0" applyNumberFormat="1" applyFont="1" applyBorder="1" applyAlignment="1" applyProtection="1">
      <alignment horizontal="right" vertical="center" wrapText="1"/>
      <protection locked="0"/>
    </xf>
    <xf numFmtId="3" fontId="26" fillId="0" borderId="31" xfId="0" applyNumberFormat="1" applyFont="1" applyBorder="1" applyAlignment="1" applyProtection="1">
      <alignment horizontal="center" vertical="center" wrapText="1"/>
      <protection locked="0"/>
    </xf>
    <xf numFmtId="4" fontId="26" fillId="0" borderId="32" xfId="0" applyNumberFormat="1" applyFont="1" applyBorder="1" applyAlignment="1" applyProtection="1">
      <alignment horizontal="right" vertical="center" wrapText="1"/>
      <protection locked="0"/>
    </xf>
    <xf numFmtId="3" fontId="26" fillId="0" borderId="33" xfId="0" applyNumberFormat="1" applyFont="1" applyBorder="1" applyAlignment="1" applyProtection="1">
      <alignment horizontal="center" vertical="center" wrapText="1"/>
      <protection locked="0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6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30" fillId="0" borderId="34" xfId="0" applyFont="1" applyBorder="1" applyAlignment="1">
      <alignment/>
    </xf>
    <xf numFmtId="0" fontId="27" fillId="0" borderId="35" xfId="0" applyFont="1" applyBorder="1" applyAlignment="1">
      <alignment vertical="center" wrapText="1"/>
    </xf>
    <xf numFmtId="3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23" fillId="24" borderId="2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right" vertical="center"/>
    </xf>
    <xf numFmtId="4" fontId="27" fillId="0" borderId="28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 applyProtection="1">
      <alignment horizontal="right" vertical="center" wrapText="1"/>
      <protection locked="0"/>
    </xf>
    <xf numFmtId="4" fontId="31" fillId="0" borderId="28" xfId="0" applyNumberFormat="1" applyFont="1" applyBorder="1" applyAlignment="1" applyProtection="1">
      <alignment horizontal="right" vertical="center" wrapText="1"/>
      <protection locked="0"/>
    </xf>
    <xf numFmtId="0" fontId="27" fillId="0" borderId="28" xfId="0" applyFont="1" applyBorder="1" applyAlignment="1">
      <alignment horizontal="right"/>
    </xf>
    <xf numFmtId="4" fontId="27" fillId="0" borderId="28" xfId="0" applyNumberFormat="1" applyFont="1" applyBorder="1" applyAlignment="1">
      <alignment horizontal="right"/>
    </xf>
    <xf numFmtId="4" fontId="31" fillId="0" borderId="13" xfId="0" applyNumberFormat="1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Border="1" applyAlignment="1">
      <alignment horizontal="right"/>
    </xf>
    <xf numFmtId="0" fontId="24" fillId="0" borderId="34" xfId="0" applyFont="1" applyBorder="1" applyAlignment="1">
      <alignment horizontal="center" vertical="center" textRotation="90" wrapText="1"/>
    </xf>
    <xf numFmtId="4" fontId="36" fillId="0" borderId="13" xfId="0" applyNumberFormat="1" applyFont="1" applyBorder="1" applyAlignment="1">
      <alignment horizontal="right"/>
    </xf>
    <xf numFmtId="4" fontId="26" fillId="0" borderId="36" xfId="0" applyNumberFormat="1" applyFont="1" applyBorder="1" applyAlignment="1" applyProtection="1">
      <alignment horizontal="right" vertical="center" wrapText="1"/>
      <protection locked="0"/>
    </xf>
    <xf numFmtId="3" fontId="26" fillId="0" borderId="29" xfId="0" applyNumberFormat="1" applyFont="1" applyBorder="1" applyAlignment="1" applyProtection="1">
      <alignment horizontal="center" vertical="center" wrapText="1"/>
      <protection locked="0"/>
    </xf>
    <xf numFmtId="4" fontId="26" fillId="0" borderId="29" xfId="0" applyNumberFormat="1" applyFont="1" applyBorder="1" applyAlignment="1" applyProtection="1">
      <alignment horizontal="right" vertical="center" wrapText="1"/>
      <protection locked="0"/>
    </xf>
    <xf numFmtId="4" fontId="27" fillId="0" borderId="37" xfId="0" applyNumberFormat="1" applyFont="1" applyBorder="1" applyAlignment="1" applyProtection="1">
      <alignment horizontal="right" vertical="center" wrapText="1"/>
      <protection locked="0"/>
    </xf>
    <xf numFmtId="4" fontId="27" fillId="0" borderId="38" xfId="0" applyNumberFormat="1" applyFont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2" fillId="24" borderId="20" xfId="0" applyFont="1" applyFill="1" applyBorder="1" applyAlignment="1">
      <alignment horizontal="center" vertical="center"/>
    </xf>
    <xf numFmtId="0" fontId="32" fillId="24" borderId="39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3" fontId="26" fillId="0" borderId="16" xfId="0" applyNumberFormat="1" applyFont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0" borderId="16" xfId="0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7" fillId="0" borderId="16" xfId="0" applyNumberFormat="1" applyFont="1" applyBorder="1" applyAlignment="1" applyProtection="1">
      <alignment horizontal="right" vertical="center" wrapText="1"/>
      <protection locked="0"/>
    </xf>
    <xf numFmtId="4" fontId="27" fillId="0" borderId="10" xfId="0" applyNumberFormat="1" applyFont="1" applyBorder="1" applyAlignment="1" applyProtection="1">
      <alignment horizontal="right" vertical="center" wrapText="1"/>
      <protection locked="0"/>
    </xf>
    <xf numFmtId="0" fontId="23" fillId="24" borderId="10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4" fontId="26" fillId="0" borderId="40" xfId="0" applyNumberFormat="1" applyFont="1" applyBorder="1" applyAlignment="1" applyProtection="1">
      <alignment horizontal="right" vertical="center" wrapText="1"/>
      <protection locked="0"/>
    </xf>
    <xf numFmtId="4" fontId="26" fillId="0" borderId="41" xfId="0" applyNumberFormat="1" applyFont="1" applyBorder="1" applyAlignment="1" applyProtection="1">
      <alignment horizontal="right" vertical="center" wrapText="1"/>
      <protection locked="0"/>
    </xf>
    <xf numFmtId="3" fontId="26" fillId="0" borderId="40" xfId="0" applyNumberFormat="1" applyFont="1" applyBorder="1" applyAlignment="1" applyProtection="1">
      <alignment horizontal="center" vertical="center" wrapText="1"/>
      <protection locked="0"/>
    </xf>
    <xf numFmtId="3" fontId="26" fillId="0" borderId="41" xfId="0" applyNumberFormat="1" applyFont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" fontId="37" fillId="25" borderId="28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0" zoomScaleNormal="70" zoomScaleSheetLayoutView="26" zoomScalePageLayoutView="0" workbookViewId="0" topLeftCell="A1">
      <selection activeCell="E23" sqref="E23"/>
    </sheetView>
  </sheetViews>
  <sheetFormatPr defaultColWidth="11.00390625" defaultRowHeight="14.25"/>
  <cols>
    <col min="1" max="1" width="47.00390625" style="0" customWidth="1"/>
    <col min="2" max="2" width="12.625" style="0" bestFit="1" customWidth="1"/>
    <col min="3" max="3" width="12.625" style="44" customWidth="1"/>
    <col min="4" max="4" width="14.625" style="0" customWidth="1"/>
    <col min="5" max="5" width="12.625" style="0" bestFit="1" customWidth="1"/>
    <col min="6" max="6" width="12.625" style="44" customWidth="1"/>
    <col min="7" max="7" width="15.00390625" style="0" customWidth="1"/>
  </cols>
  <sheetData>
    <row r="1" spans="2:6" ht="18" customHeight="1">
      <c r="B1" s="1"/>
      <c r="C1" s="43"/>
      <c r="E1" s="1"/>
      <c r="F1" s="43"/>
    </row>
    <row r="2" spans="3:6" ht="21.75" customHeight="1">
      <c r="C2" s="2"/>
      <c r="F2" s="2"/>
    </row>
    <row r="7" ht="15.75">
      <c r="A7" s="49" t="s">
        <v>16</v>
      </c>
    </row>
    <row r="8" ht="19.5" customHeight="1" thickBot="1">
      <c r="A8" s="49" t="s">
        <v>27</v>
      </c>
    </row>
    <row r="9" spans="1:7" ht="25.5" customHeight="1" thickBot="1">
      <c r="A9" s="4"/>
      <c r="B9" s="97" t="s">
        <v>26</v>
      </c>
      <c r="C9" s="98"/>
      <c r="D9" s="99" t="s">
        <v>4</v>
      </c>
      <c r="E9" s="97" t="s">
        <v>28</v>
      </c>
      <c r="F9" s="98"/>
      <c r="G9" s="99" t="s">
        <v>4</v>
      </c>
    </row>
    <row r="10" spans="1:17" ht="33" customHeight="1" thickBot="1">
      <c r="A10" s="50" t="s">
        <v>1</v>
      </c>
      <c r="B10" s="51" t="s">
        <v>3</v>
      </c>
      <c r="C10" s="51" t="s">
        <v>2</v>
      </c>
      <c r="D10" s="100"/>
      <c r="E10" s="51" t="s">
        <v>3</v>
      </c>
      <c r="F10" s="51" t="s">
        <v>2</v>
      </c>
      <c r="G10" s="100"/>
      <c r="H10" s="6"/>
      <c r="I10" s="7"/>
      <c r="J10" s="5"/>
      <c r="K10" s="5"/>
      <c r="L10" s="6"/>
      <c r="M10" s="7"/>
      <c r="N10" s="5"/>
      <c r="O10" s="5"/>
      <c r="P10" s="6"/>
      <c r="Q10" s="8"/>
    </row>
    <row r="11" spans="1:7" s="9" customFormat="1" ht="119.25" customHeight="1">
      <c r="A11" s="94" t="s">
        <v>30</v>
      </c>
      <c r="B11" s="22"/>
      <c r="C11" s="26"/>
      <c r="D11" s="41"/>
      <c r="E11" s="20" t="s">
        <v>29</v>
      </c>
      <c r="F11" s="25">
        <v>24340.49</v>
      </c>
      <c r="G11" s="27">
        <f>F11*30</f>
        <v>730214.7000000001</v>
      </c>
    </row>
    <row r="12" spans="1:7" s="9" customFormat="1" ht="21" customHeight="1">
      <c r="A12" s="95"/>
      <c r="B12" s="22">
        <v>36</v>
      </c>
      <c r="C12" s="26">
        <v>2977</v>
      </c>
      <c r="D12" s="48">
        <f>B12*C12</f>
        <v>107172</v>
      </c>
      <c r="E12" s="101">
        <v>26</v>
      </c>
      <c r="F12" s="103">
        <v>12734.57</v>
      </c>
      <c r="G12" s="105">
        <f>F12*26</f>
        <v>331098.82</v>
      </c>
    </row>
    <row r="13" spans="1:7" s="9" customFormat="1" ht="20.25" customHeight="1">
      <c r="A13" s="95"/>
      <c r="B13" s="22">
        <v>30</v>
      </c>
      <c r="C13" s="26">
        <v>2717</v>
      </c>
      <c r="D13" s="48">
        <f>B13*C13</f>
        <v>81510</v>
      </c>
      <c r="E13" s="101"/>
      <c r="F13" s="103"/>
      <c r="G13" s="105"/>
    </row>
    <row r="14" spans="1:7" s="9" customFormat="1" ht="34.5" customHeight="1">
      <c r="A14" s="95"/>
      <c r="B14" s="22">
        <v>150</v>
      </c>
      <c r="C14" s="26">
        <v>1027</v>
      </c>
      <c r="D14" s="48">
        <f>B14*C14</f>
        <v>154050</v>
      </c>
      <c r="E14" s="101"/>
      <c r="F14" s="103"/>
      <c r="G14" s="105"/>
    </row>
    <row r="15" spans="1:7" s="9" customFormat="1" ht="18.75" customHeight="1" thickBot="1">
      <c r="A15" s="96"/>
      <c r="B15" s="24"/>
      <c r="C15" s="46"/>
      <c r="D15" s="45"/>
      <c r="E15" s="102"/>
      <c r="F15" s="104"/>
      <c r="G15" s="106"/>
    </row>
    <row r="16" spans="4:7" ht="32.25" customHeight="1" thickBot="1">
      <c r="D16" s="47">
        <f>D12+D13+D14</f>
        <v>342732</v>
      </c>
      <c r="F16" s="33" t="s">
        <v>23</v>
      </c>
      <c r="G16" s="47">
        <f>G11</f>
        <v>730214.7000000001</v>
      </c>
    </row>
    <row r="17" spans="6:7" ht="30.75" customHeight="1" thickBot="1">
      <c r="F17" s="33" t="s">
        <v>24</v>
      </c>
      <c r="G17" s="47">
        <f>G12</f>
        <v>331098.82</v>
      </c>
    </row>
  </sheetData>
  <sheetProtection/>
  <mergeCells count="8">
    <mergeCell ref="A11:A15"/>
    <mergeCell ref="B9:C9"/>
    <mergeCell ref="D9:D10"/>
    <mergeCell ref="E9:F9"/>
    <mergeCell ref="G9:G10"/>
    <mergeCell ref="E12:E15"/>
    <mergeCell ref="F12:F15"/>
    <mergeCell ref="G12:G15"/>
  </mergeCells>
  <printOptions horizontalCentered="1"/>
  <pageMargins left="0.8661417322834646" right="0.3937007874015748" top="0.3937007874015748" bottom="0.3937007874015748" header="0.31496062992125984" footer="0.31496062992125984"/>
  <pageSetup horizontalDpi="600" verticalDpi="600" orientation="landscape" paperSize="9" scale="80" r:id="rId1"/>
  <ignoredErrors>
    <ignoredError sqref="D12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70" zoomScaleNormal="70" zoomScaleSheetLayoutView="26" zoomScalePageLayoutView="0" workbookViewId="0" topLeftCell="A1">
      <selection activeCell="A4" sqref="A4:A5"/>
    </sheetView>
  </sheetViews>
  <sheetFormatPr defaultColWidth="11.00390625" defaultRowHeight="14.25"/>
  <cols>
    <col min="1" max="1" width="44.375" style="0" customWidth="1"/>
    <col min="2" max="2" width="11.375" style="0" customWidth="1"/>
    <col min="3" max="3" width="8.25390625" style="0" customWidth="1"/>
    <col min="4" max="4" width="10.625" style="0" customWidth="1"/>
    <col min="5" max="5" width="8.50390625" style="0" customWidth="1"/>
    <col min="6" max="6" width="7.00390625" style="0" customWidth="1"/>
    <col min="7" max="7" width="11.875" style="0" customWidth="1"/>
    <col min="8" max="8" width="8.875" style="0" customWidth="1"/>
    <col min="9" max="9" width="8.50390625" style="0" customWidth="1"/>
    <col min="10" max="10" width="12.375" style="0" customWidth="1"/>
    <col min="11" max="12" width="9.50390625" style="0" customWidth="1"/>
    <col min="13" max="13" width="12.375" style="0" customWidth="1"/>
  </cols>
  <sheetData>
    <row r="1" spans="2:12" ht="18" customHeight="1">
      <c r="B1" s="1"/>
      <c r="C1" s="1"/>
      <c r="E1" s="1"/>
      <c r="F1" s="1"/>
      <c r="H1" s="1"/>
      <c r="I1" s="1"/>
      <c r="K1" s="1"/>
      <c r="L1" s="1"/>
    </row>
    <row r="2" spans="3:12" ht="21.75" customHeight="1">
      <c r="C2" s="2"/>
      <c r="F2" s="2"/>
      <c r="I2" s="2"/>
      <c r="L2" s="2"/>
    </row>
    <row r="4" spans="1:12" ht="15.75">
      <c r="A4" s="49" t="s">
        <v>17</v>
      </c>
      <c r="C4" s="3"/>
      <c r="F4" s="3"/>
      <c r="I4" s="3"/>
      <c r="L4" s="3"/>
    </row>
    <row r="5" spans="1:12" ht="19.5" customHeight="1" thickBot="1">
      <c r="A5" s="49" t="s">
        <v>20</v>
      </c>
      <c r="C5" s="3"/>
      <c r="F5" s="3"/>
      <c r="I5" s="3"/>
      <c r="L5" s="3"/>
    </row>
    <row r="6" spans="1:13" ht="25.5" customHeight="1" thickBot="1">
      <c r="A6" s="4"/>
      <c r="B6" s="97" t="s">
        <v>12</v>
      </c>
      <c r="C6" s="98"/>
      <c r="D6" s="99" t="s">
        <v>4</v>
      </c>
      <c r="E6" s="97" t="s">
        <v>26</v>
      </c>
      <c r="F6" s="98"/>
      <c r="G6" s="99" t="s">
        <v>4</v>
      </c>
      <c r="H6" s="97" t="s">
        <v>14</v>
      </c>
      <c r="I6" s="98"/>
      <c r="J6" s="99" t="s">
        <v>4</v>
      </c>
      <c r="K6" s="97" t="s">
        <v>15</v>
      </c>
      <c r="L6" s="98"/>
      <c r="M6" s="99" t="s">
        <v>4</v>
      </c>
    </row>
    <row r="7" spans="1:13" ht="33" customHeight="1" thickBot="1">
      <c r="A7" s="53" t="s">
        <v>1</v>
      </c>
      <c r="B7" s="52" t="s">
        <v>2</v>
      </c>
      <c r="C7" s="52" t="s">
        <v>3</v>
      </c>
      <c r="D7" s="100"/>
      <c r="E7" s="52" t="s">
        <v>2</v>
      </c>
      <c r="F7" s="52" t="s">
        <v>3</v>
      </c>
      <c r="G7" s="100"/>
      <c r="H7" s="52" t="s">
        <v>2</v>
      </c>
      <c r="I7" s="52" t="s">
        <v>3</v>
      </c>
      <c r="J7" s="100"/>
      <c r="K7" s="52" t="s">
        <v>2</v>
      </c>
      <c r="L7" s="52" t="s">
        <v>3</v>
      </c>
      <c r="M7" s="100"/>
    </row>
    <row r="8" spans="1:13" s="9" customFormat="1" ht="193.5" customHeight="1">
      <c r="A8" s="37" t="s">
        <v>25</v>
      </c>
      <c r="B8" s="39">
        <v>78623.93</v>
      </c>
      <c r="C8" s="20">
        <v>4</v>
      </c>
      <c r="D8" s="27">
        <f>B8*C8</f>
        <v>314495.72</v>
      </c>
      <c r="E8" s="28">
        <v>79000</v>
      </c>
      <c r="F8" s="20">
        <v>4</v>
      </c>
      <c r="G8" s="27">
        <f>E8*F8</f>
        <v>316000</v>
      </c>
      <c r="H8" s="28">
        <v>63300</v>
      </c>
      <c r="I8" s="20">
        <v>4</v>
      </c>
      <c r="J8" s="27">
        <f>H8*I8</f>
        <v>253200</v>
      </c>
      <c r="K8" s="28">
        <v>76068.38</v>
      </c>
      <c r="L8" s="20">
        <v>4</v>
      </c>
      <c r="M8" s="27">
        <f>K8*L8</f>
        <v>304273.52</v>
      </c>
    </row>
    <row r="9" spans="1:13" s="9" customFormat="1" ht="24.75" customHeight="1">
      <c r="A9" s="21" t="s">
        <v>21</v>
      </c>
      <c r="B9" s="40">
        <v>6760</v>
      </c>
      <c r="C9" s="31">
        <v>2</v>
      </c>
      <c r="D9" s="12">
        <f>B9*C9</f>
        <v>13520</v>
      </c>
      <c r="E9" s="14">
        <v>7500</v>
      </c>
      <c r="F9" s="31">
        <v>2</v>
      </c>
      <c r="G9" s="12">
        <f>E9*F9</f>
        <v>15000</v>
      </c>
      <c r="H9" s="14">
        <v>5500</v>
      </c>
      <c r="I9" s="31">
        <v>2</v>
      </c>
      <c r="J9" s="12">
        <f>H9*I9</f>
        <v>11000</v>
      </c>
      <c r="K9" s="14">
        <v>4957.26</v>
      </c>
      <c r="L9" s="31">
        <v>2</v>
      </c>
      <c r="M9" s="12">
        <f>K9*L9</f>
        <v>9914.52</v>
      </c>
    </row>
    <row r="10" spans="1:13" s="9" customFormat="1" ht="24.75" customHeight="1" thickBot="1">
      <c r="A10" s="38" t="s">
        <v>22</v>
      </c>
      <c r="B10" s="15">
        <v>1324.78</v>
      </c>
      <c r="C10" s="32">
        <v>10</v>
      </c>
      <c r="D10" s="13">
        <f>B10*C10</f>
        <v>13247.8</v>
      </c>
      <c r="E10" s="42">
        <v>1300</v>
      </c>
      <c r="F10" s="32">
        <v>10</v>
      </c>
      <c r="G10" s="13">
        <f>E10*F10</f>
        <v>13000</v>
      </c>
      <c r="H10" s="42">
        <v>2000</v>
      </c>
      <c r="I10" s="32">
        <v>10</v>
      </c>
      <c r="J10" s="13">
        <f>H10*I10</f>
        <v>20000</v>
      </c>
      <c r="K10" s="42">
        <v>1282.05</v>
      </c>
      <c r="L10" s="32">
        <v>10</v>
      </c>
      <c r="M10" s="13">
        <f>K10*L10</f>
        <v>12820.5</v>
      </c>
    </row>
    <row r="11" spans="1:13" ht="25.5" customHeight="1" thickBot="1">
      <c r="A11" s="30"/>
      <c r="B11" s="17"/>
      <c r="C11" s="18"/>
      <c r="D11" s="11">
        <f>D8+D9+D10</f>
        <v>341263.51999999996</v>
      </c>
      <c r="E11" s="17"/>
      <c r="F11" s="18"/>
      <c r="G11" s="11">
        <f>G8+G9+G10</f>
        <v>344000</v>
      </c>
      <c r="H11" s="17"/>
      <c r="I11" s="18"/>
      <c r="J11" s="11">
        <f>J8+J9+J10</f>
        <v>284200</v>
      </c>
      <c r="K11" s="17"/>
      <c r="L11" s="18"/>
      <c r="M11" s="11">
        <f>M8+M9+M10</f>
        <v>327008.54000000004</v>
      </c>
    </row>
  </sheetData>
  <sheetProtection/>
  <mergeCells count="8">
    <mergeCell ref="B6:C6"/>
    <mergeCell ref="D6:D7"/>
    <mergeCell ref="K6:L6"/>
    <mergeCell ref="M6:M7"/>
    <mergeCell ref="E6:F6"/>
    <mergeCell ref="G6:G7"/>
    <mergeCell ref="H6:I6"/>
    <mergeCell ref="J6:J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zoomScaleSheetLayoutView="50" zoomScalePageLayoutView="0" workbookViewId="0" topLeftCell="A1">
      <selection activeCell="C30" sqref="C30"/>
    </sheetView>
  </sheetViews>
  <sheetFormatPr defaultColWidth="11.00390625" defaultRowHeight="14.25"/>
  <cols>
    <col min="1" max="1" width="27.75390625" style="0" customWidth="1"/>
    <col min="2" max="2" width="12.625" style="0" bestFit="1" customWidth="1"/>
    <col min="3" max="3" width="6.50390625" style="0" customWidth="1"/>
    <col min="4" max="4" width="11.75390625" style="0" customWidth="1"/>
    <col min="5" max="5" width="10.375" style="0" customWidth="1"/>
    <col min="6" max="6" width="7.25390625" style="0" customWidth="1"/>
    <col min="7" max="7" width="10.875" style="0" customWidth="1"/>
    <col min="8" max="8" width="10.375" style="0" customWidth="1"/>
    <col min="9" max="9" width="5.50390625" style="0" customWidth="1"/>
    <col min="10" max="10" width="11.375" style="0" customWidth="1"/>
    <col min="11" max="11" width="10.375" style="0" customWidth="1"/>
    <col min="12" max="12" width="5.75390625" style="0" customWidth="1"/>
    <col min="13" max="13" width="15.50390625" style="0" customWidth="1"/>
  </cols>
  <sheetData>
    <row r="1" spans="2:12" ht="18" customHeight="1">
      <c r="B1" s="1"/>
      <c r="C1" s="1"/>
      <c r="E1" s="1"/>
      <c r="F1" s="1"/>
      <c r="H1" s="1"/>
      <c r="I1" s="1"/>
      <c r="K1" s="1"/>
      <c r="L1" s="1"/>
    </row>
    <row r="2" spans="1:12" ht="18">
      <c r="A2" s="49" t="s">
        <v>17</v>
      </c>
      <c r="C2" s="3"/>
      <c r="F2" s="2"/>
      <c r="I2" s="2"/>
      <c r="L2" s="2"/>
    </row>
    <row r="3" spans="1:13" ht="19.5" customHeight="1">
      <c r="A3" s="49" t="s">
        <v>18</v>
      </c>
      <c r="C3" s="3"/>
      <c r="F3" s="3"/>
      <c r="G3" s="19"/>
      <c r="I3" s="3"/>
      <c r="J3" s="19"/>
      <c r="L3" s="3"/>
      <c r="M3" s="19"/>
    </row>
    <row r="4" spans="1:13" ht="19.5" customHeight="1">
      <c r="A4" s="3"/>
      <c r="C4" s="3"/>
      <c r="F4" s="3"/>
      <c r="G4" s="19"/>
      <c r="I4" s="3"/>
      <c r="J4" s="19"/>
      <c r="L4" s="3"/>
      <c r="M4" s="19"/>
    </row>
    <row r="5" spans="1:13" ht="19.5" customHeight="1">
      <c r="A5" s="3"/>
      <c r="C5" s="3"/>
      <c r="F5" s="3"/>
      <c r="G5" s="19"/>
      <c r="I5" s="3"/>
      <c r="J5" s="19"/>
      <c r="L5" s="3"/>
      <c r="M5" s="19"/>
    </row>
    <row r="6" spans="1:13" ht="19.5" customHeight="1">
      <c r="A6" s="3"/>
      <c r="C6" s="3"/>
      <c r="F6" s="3"/>
      <c r="G6" s="19"/>
      <c r="I6" s="3"/>
      <c r="J6" s="19"/>
      <c r="L6" s="3"/>
      <c r="M6" s="19"/>
    </row>
    <row r="7" spans="1:13" ht="19.5" customHeight="1" thickBot="1">
      <c r="A7" s="3"/>
      <c r="C7" s="3"/>
      <c r="F7" s="3"/>
      <c r="G7" s="19"/>
      <c r="I7" s="3"/>
      <c r="J7" s="19"/>
      <c r="L7" s="3"/>
      <c r="M7" s="19"/>
    </row>
    <row r="8" spans="1:13" ht="25.5" customHeight="1" thickBot="1">
      <c r="A8" s="4"/>
      <c r="B8" s="97" t="s">
        <v>12</v>
      </c>
      <c r="C8" s="108"/>
      <c r="D8" s="99" t="s">
        <v>4</v>
      </c>
      <c r="E8" s="97" t="s">
        <v>13</v>
      </c>
      <c r="F8" s="98"/>
      <c r="G8" s="99" t="s">
        <v>4</v>
      </c>
      <c r="H8" s="97" t="s">
        <v>14</v>
      </c>
      <c r="I8" s="98"/>
      <c r="J8" s="99" t="s">
        <v>4</v>
      </c>
      <c r="K8" s="97" t="s">
        <v>15</v>
      </c>
      <c r="L8" s="98"/>
      <c r="M8" s="99" t="s">
        <v>4</v>
      </c>
    </row>
    <row r="9" spans="1:14" ht="33" customHeight="1" thickBot="1">
      <c r="A9" s="50" t="s">
        <v>1</v>
      </c>
      <c r="B9" s="52" t="s">
        <v>2</v>
      </c>
      <c r="C9" s="53" t="s">
        <v>3</v>
      </c>
      <c r="D9" s="100"/>
      <c r="E9" s="52" t="s">
        <v>2</v>
      </c>
      <c r="F9" s="52" t="s">
        <v>3</v>
      </c>
      <c r="G9" s="107"/>
      <c r="H9" s="52" t="s">
        <v>2</v>
      </c>
      <c r="I9" s="52" t="s">
        <v>3</v>
      </c>
      <c r="J9" s="107"/>
      <c r="K9" s="52" t="s">
        <v>2</v>
      </c>
      <c r="L9" s="52" t="s">
        <v>3</v>
      </c>
      <c r="M9" s="107"/>
      <c r="N9" s="8"/>
    </row>
    <row r="10" spans="1:13" s="9" customFormat="1" ht="35.25" customHeight="1" thickBot="1">
      <c r="A10" s="36" t="s">
        <v>19</v>
      </c>
      <c r="B10" s="29">
        <v>27756</v>
      </c>
      <c r="C10" s="34">
        <v>5</v>
      </c>
      <c r="D10" s="35">
        <f>B10*C10</f>
        <v>138780</v>
      </c>
      <c r="E10" s="29">
        <v>12404</v>
      </c>
      <c r="F10" s="34">
        <v>5</v>
      </c>
      <c r="G10" s="35">
        <f>E10*F10</f>
        <v>62020</v>
      </c>
      <c r="H10" s="29">
        <v>18800</v>
      </c>
      <c r="I10" s="34">
        <v>5</v>
      </c>
      <c r="J10" s="35">
        <f>H10*I10</f>
        <v>94000</v>
      </c>
      <c r="K10" s="29">
        <v>14500</v>
      </c>
      <c r="L10" s="34">
        <v>5</v>
      </c>
      <c r="M10" s="35">
        <f>K10*L10</f>
        <v>72500</v>
      </c>
    </row>
    <row r="11" spans="1:13" ht="25.5" customHeight="1" thickBot="1">
      <c r="A11" s="23"/>
      <c r="B11" s="17"/>
      <c r="C11" s="18"/>
      <c r="D11" s="11">
        <f>D10</f>
        <v>138780</v>
      </c>
      <c r="E11" s="17"/>
      <c r="F11" s="18"/>
      <c r="G11" s="11">
        <f>G10</f>
        <v>62020</v>
      </c>
      <c r="H11" s="17"/>
      <c r="I11" s="18"/>
      <c r="J11" s="11">
        <f>J10</f>
        <v>94000</v>
      </c>
      <c r="K11" s="17"/>
      <c r="L11" s="18"/>
      <c r="M11" s="11">
        <f>M10</f>
        <v>72500</v>
      </c>
    </row>
  </sheetData>
  <sheetProtection/>
  <mergeCells count="8">
    <mergeCell ref="K8:L8"/>
    <mergeCell ref="M8:M9"/>
    <mergeCell ref="E8:F8"/>
    <mergeCell ref="G8:G9"/>
    <mergeCell ref="B8:C8"/>
    <mergeCell ref="D8:D9"/>
    <mergeCell ref="H8:I8"/>
    <mergeCell ref="J8:J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zoomScaleSheetLayoutView="26" zoomScalePageLayoutView="0" workbookViewId="0" topLeftCell="A5">
      <selection activeCell="G20" sqref="G20"/>
    </sheetView>
  </sheetViews>
  <sheetFormatPr defaultColWidth="11.00390625" defaultRowHeight="14.25"/>
  <cols>
    <col min="1" max="1" width="46.00390625" style="0" customWidth="1"/>
    <col min="2" max="2" width="10.625" style="0" customWidth="1"/>
    <col min="3" max="3" width="6.75390625" style="0" customWidth="1"/>
    <col min="4" max="4" width="14.50390625" style="0" customWidth="1"/>
    <col min="5" max="5" width="10.625" style="0" customWidth="1"/>
    <col min="6" max="6" width="8.50390625" style="0" customWidth="1"/>
    <col min="7" max="7" width="14.50390625" style="0" customWidth="1"/>
    <col min="8" max="8" width="11.125" style="0" bestFit="1" customWidth="1"/>
    <col min="9" max="9" width="7.75390625" style="0" customWidth="1"/>
    <col min="10" max="10" width="12.875" style="0" customWidth="1"/>
  </cols>
  <sheetData>
    <row r="1" spans="2:6" ht="18" customHeight="1">
      <c r="B1" s="1"/>
      <c r="C1" s="1"/>
      <c r="E1" s="1"/>
      <c r="F1" s="1"/>
    </row>
    <row r="2" spans="3:6" ht="21.75" customHeight="1">
      <c r="C2" s="2"/>
      <c r="F2" s="2"/>
    </row>
    <row r="3" spans="3:6" ht="21.75" customHeight="1">
      <c r="C3" s="2"/>
      <c r="F3" s="2"/>
    </row>
    <row r="4" spans="3:6" ht="21.75" customHeight="1">
      <c r="C4" s="2"/>
      <c r="F4" s="2"/>
    </row>
    <row r="5" spans="3:6" ht="21.75" customHeight="1">
      <c r="C5" s="2"/>
      <c r="F5" s="2"/>
    </row>
    <row r="6" spans="1:6" ht="15.75">
      <c r="A6" s="49" t="s">
        <v>0</v>
      </c>
      <c r="C6" s="3"/>
      <c r="F6" s="3"/>
    </row>
    <row r="7" spans="1:6" ht="19.5" customHeight="1">
      <c r="A7" s="49" t="s">
        <v>31</v>
      </c>
      <c r="C7" s="3"/>
      <c r="F7" s="3"/>
    </row>
    <row r="8" spans="1:11" ht="25.5" customHeight="1">
      <c r="A8" s="4"/>
      <c r="B8" s="109" t="s">
        <v>5</v>
      </c>
      <c r="C8" s="110"/>
      <c r="D8" s="111" t="s">
        <v>4</v>
      </c>
      <c r="E8" s="109" t="s">
        <v>11</v>
      </c>
      <c r="F8" s="110"/>
      <c r="G8" s="111" t="s">
        <v>4</v>
      </c>
      <c r="H8" s="109" t="s">
        <v>36</v>
      </c>
      <c r="I8" s="110"/>
      <c r="J8" s="117" t="s">
        <v>4</v>
      </c>
      <c r="K8" s="70"/>
    </row>
    <row r="9" spans="1:14" ht="33" customHeight="1">
      <c r="A9" s="54" t="s">
        <v>1</v>
      </c>
      <c r="B9" s="54" t="s">
        <v>2</v>
      </c>
      <c r="C9" s="54" t="s">
        <v>3</v>
      </c>
      <c r="D9" s="112"/>
      <c r="E9" s="54" t="s">
        <v>2</v>
      </c>
      <c r="F9" s="54" t="s">
        <v>3</v>
      </c>
      <c r="G9" s="112"/>
      <c r="H9" s="77" t="s">
        <v>2</v>
      </c>
      <c r="I9" s="77" t="s">
        <v>3</v>
      </c>
      <c r="J9" s="118"/>
      <c r="K9" s="86"/>
      <c r="L9" s="5"/>
      <c r="M9" s="6"/>
      <c r="N9" s="8"/>
    </row>
    <row r="10" spans="1:11" s="9" customFormat="1" ht="27" customHeight="1">
      <c r="A10" s="73" t="s">
        <v>6</v>
      </c>
      <c r="B10" s="88">
        <v>206.5</v>
      </c>
      <c r="C10" s="89">
        <v>10</v>
      </c>
      <c r="D10" s="58">
        <f aca="true" t="shared" si="0" ref="D10:D15">B10*C10</f>
        <v>2065</v>
      </c>
      <c r="E10" s="90">
        <v>1200</v>
      </c>
      <c r="F10" s="89">
        <v>10</v>
      </c>
      <c r="G10" s="58">
        <f aca="true" t="shared" si="1" ref="G10:G16">E10*F10</f>
        <v>12000</v>
      </c>
      <c r="H10" s="90">
        <v>900</v>
      </c>
      <c r="I10" s="89">
        <v>10</v>
      </c>
      <c r="J10" s="91">
        <f aca="true" t="shared" si="2" ref="J10:J17">H10*I10</f>
        <v>9000</v>
      </c>
      <c r="K10" s="71"/>
    </row>
    <row r="11" spans="1:11" s="10" customFormat="1" ht="26.25" customHeight="1">
      <c r="A11" s="56" t="s">
        <v>7</v>
      </c>
      <c r="B11" s="59">
        <v>5850</v>
      </c>
      <c r="C11" s="60">
        <v>2</v>
      </c>
      <c r="D11" s="61">
        <f t="shared" si="0"/>
        <v>11700</v>
      </c>
      <c r="E11" s="62">
        <v>7200</v>
      </c>
      <c r="F11" s="60">
        <v>2</v>
      </c>
      <c r="G11" s="61">
        <f t="shared" si="1"/>
        <v>14400</v>
      </c>
      <c r="H11" s="63">
        <v>4800</v>
      </c>
      <c r="I11" s="60">
        <v>2</v>
      </c>
      <c r="J11" s="92">
        <f t="shared" si="2"/>
        <v>9600</v>
      </c>
      <c r="K11" s="72"/>
    </row>
    <row r="12" spans="1:11" s="10" customFormat="1" ht="18.75" customHeight="1">
      <c r="A12" s="56" t="s">
        <v>8</v>
      </c>
      <c r="B12" s="59">
        <v>57</v>
      </c>
      <c r="C12" s="60">
        <v>300</v>
      </c>
      <c r="D12" s="61">
        <f t="shared" si="0"/>
        <v>17100</v>
      </c>
      <c r="E12" s="62">
        <v>69.55</v>
      </c>
      <c r="F12" s="60">
        <v>300</v>
      </c>
      <c r="G12" s="61">
        <f t="shared" si="1"/>
        <v>20865</v>
      </c>
      <c r="H12" s="63">
        <v>60</v>
      </c>
      <c r="I12" s="60">
        <v>300</v>
      </c>
      <c r="J12" s="92">
        <f t="shared" si="2"/>
        <v>18000</v>
      </c>
      <c r="K12" s="72"/>
    </row>
    <row r="13" spans="1:11" s="10" customFormat="1" ht="18.75" customHeight="1">
      <c r="A13" s="56" t="s">
        <v>9</v>
      </c>
      <c r="B13" s="59">
        <v>8.06</v>
      </c>
      <c r="C13" s="60">
        <v>2000</v>
      </c>
      <c r="D13" s="61">
        <f t="shared" si="0"/>
        <v>16120.000000000002</v>
      </c>
      <c r="E13" s="62">
        <v>5</v>
      </c>
      <c r="F13" s="60">
        <v>2000</v>
      </c>
      <c r="G13" s="61">
        <f t="shared" si="1"/>
        <v>10000</v>
      </c>
      <c r="H13" s="63">
        <v>10</v>
      </c>
      <c r="I13" s="60">
        <v>2000</v>
      </c>
      <c r="J13" s="92">
        <f t="shared" si="2"/>
        <v>20000</v>
      </c>
      <c r="K13" s="72"/>
    </row>
    <row r="14" spans="1:11" s="10" customFormat="1" ht="36" customHeight="1">
      <c r="A14" s="55" t="s">
        <v>32</v>
      </c>
      <c r="B14" s="59">
        <v>265</v>
      </c>
      <c r="C14" s="60">
        <v>500</v>
      </c>
      <c r="D14" s="61">
        <f t="shared" si="0"/>
        <v>132500</v>
      </c>
      <c r="E14" s="62">
        <v>200</v>
      </c>
      <c r="F14" s="60">
        <v>500</v>
      </c>
      <c r="G14" s="61">
        <f t="shared" si="1"/>
        <v>100000</v>
      </c>
      <c r="H14" s="63">
        <v>480</v>
      </c>
      <c r="I14" s="60">
        <v>500</v>
      </c>
      <c r="J14" s="92">
        <f t="shared" si="2"/>
        <v>240000</v>
      </c>
      <c r="K14" s="72"/>
    </row>
    <row r="15" spans="1:11" ht="31.5" customHeight="1">
      <c r="A15" s="55" t="s">
        <v>10</v>
      </c>
      <c r="B15" s="64">
        <v>12.07</v>
      </c>
      <c r="C15" s="65">
        <v>1000</v>
      </c>
      <c r="D15" s="61">
        <f t="shared" si="0"/>
        <v>12070</v>
      </c>
      <c r="E15" s="63">
        <v>10</v>
      </c>
      <c r="F15" s="65">
        <v>1000</v>
      </c>
      <c r="G15" s="61">
        <f t="shared" si="1"/>
        <v>10000</v>
      </c>
      <c r="H15" s="63">
        <v>18</v>
      </c>
      <c r="I15" s="65">
        <v>1000</v>
      </c>
      <c r="J15" s="92">
        <f t="shared" si="2"/>
        <v>18000</v>
      </c>
      <c r="K15" s="70"/>
    </row>
    <row r="16" spans="1:11" ht="30" customHeight="1">
      <c r="A16" s="55" t="s">
        <v>38</v>
      </c>
      <c r="B16" s="64">
        <v>5940</v>
      </c>
      <c r="C16" s="65">
        <v>3</v>
      </c>
      <c r="D16" s="61">
        <v>17820</v>
      </c>
      <c r="E16" s="63">
        <v>6900</v>
      </c>
      <c r="F16" s="65">
        <v>3</v>
      </c>
      <c r="G16" s="61">
        <f t="shared" si="1"/>
        <v>20700</v>
      </c>
      <c r="H16" s="113">
        <v>3500</v>
      </c>
      <c r="I16" s="115">
        <v>3</v>
      </c>
      <c r="J16" s="92">
        <f t="shared" si="2"/>
        <v>10500</v>
      </c>
      <c r="K16" s="70"/>
    </row>
    <row r="17" spans="1:11" ht="28.5" customHeight="1">
      <c r="A17" s="57" t="s">
        <v>39</v>
      </c>
      <c r="B17" s="66">
        <v>18420</v>
      </c>
      <c r="C17" s="67">
        <v>3</v>
      </c>
      <c r="D17" s="68" t="s">
        <v>40</v>
      </c>
      <c r="E17" s="69">
        <v>10400</v>
      </c>
      <c r="F17" s="67">
        <v>3</v>
      </c>
      <c r="G17" s="68" t="s">
        <v>40</v>
      </c>
      <c r="H17" s="114"/>
      <c r="I17" s="116"/>
      <c r="J17" s="68" t="s">
        <v>40</v>
      </c>
      <c r="K17" s="70"/>
    </row>
    <row r="18" spans="1:11" ht="15.75">
      <c r="A18" s="16"/>
      <c r="C18" s="78" t="s">
        <v>33</v>
      </c>
      <c r="D18" s="79">
        <f>SUM(D10:D17)</f>
        <v>209375</v>
      </c>
      <c r="E18" s="74"/>
      <c r="F18" s="80" t="s">
        <v>33</v>
      </c>
      <c r="G18" s="81">
        <f>SUM(G10:G17)</f>
        <v>187965</v>
      </c>
      <c r="H18" s="74"/>
      <c r="I18" s="80" t="s">
        <v>33</v>
      </c>
      <c r="J18" s="84">
        <f>SUM(J10:J17)</f>
        <v>325100</v>
      </c>
      <c r="K18" s="70"/>
    </row>
    <row r="19" spans="3:11" ht="15">
      <c r="C19" s="78" t="s">
        <v>34</v>
      </c>
      <c r="D19" s="79">
        <f>D18*17%</f>
        <v>35593.75</v>
      </c>
      <c r="E19" s="75"/>
      <c r="F19" s="82" t="s">
        <v>34</v>
      </c>
      <c r="G19" s="83">
        <f>G18*17%</f>
        <v>31954.050000000003</v>
      </c>
      <c r="H19" s="75"/>
      <c r="I19" s="82" t="s">
        <v>34</v>
      </c>
      <c r="J19" s="87" t="s">
        <v>37</v>
      </c>
      <c r="K19" s="70"/>
    </row>
    <row r="20" spans="3:11" ht="15.75">
      <c r="C20" s="78" t="s">
        <v>35</v>
      </c>
      <c r="D20" s="79">
        <f>SUM(D18:D19)</f>
        <v>244968.75</v>
      </c>
      <c r="E20" s="75"/>
      <c r="F20" s="82" t="s">
        <v>35</v>
      </c>
      <c r="G20" s="120">
        <f>SUM(G18:G19)</f>
        <v>219919.05</v>
      </c>
      <c r="H20" s="75"/>
      <c r="I20" s="82" t="s">
        <v>35</v>
      </c>
      <c r="J20" s="85">
        <f>SUM(J18:J19)</f>
        <v>325100</v>
      </c>
      <c r="K20" s="70"/>
    </row>
    <row r="21" spans="3:7" ht="15">
      <c r="C21" s="75"/>
      <c r="D21" s="76"/>
      <c r="E21" s="75"/>
      <c r="F21" s="75"/>
      <c r="G21" s="75"/>
    </row>
    <row r="23" spans="1:10" ht="14.25" customHeight="1">
      <c r="A23" s="119" t="s">
        <v>41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4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14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0" ht="14.2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4.2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4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14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sheetProtection/>
  <mergeCells count="9">
    <mergeCell ref="A23:J26"/>
    <mergeCell ref="B8:C8"/>
    <mergeCell ref="D8:D9"/>
    <mergeCell ref="E8:F8"/>
    <mergeCell ref="H16:H17"/>
    <mergeCell ref="I16:I17"/>
    <mergeCell ref="H8:I8"/>
    <mergeCell ref="J8:J9"/>
    <mergeCell ref="G8:G9"/>
  </mergeCells>
  <printOptions/>
  <pageMargins left="0.85" right="0.3937007874015748" top="0.3937007874015748" bottom="0.3937007874015748" header="0.31496062992125984" footer="0.31496062992125984"/>
  <pageSetup horizontalDpi="600" verticalDpi="600" orientation="landscape" paperSize="9" scale="80" r:id="rId1"/>
  <ignoredErrors>
    <ignoredError sqref="G10:G15 J10:J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cite adrar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rahmanisoft</dc:creator>
  <cp:keywords/>
  <dc:description/>
  <cp:lastModifiedBy> </cp:lastModifiedBy>
  <cp:lastPrinted>2010-06-24T12:07:28Z</cp:lastPrinted>
  <dcterms:created xsi:type="dcterms:W3CDTF">2010-05-28T18:57:41Z</dcterms:created>
  <dcterms:modified xsi:type="dcterms:W3CDTF">2010-06-24T12:07:53Z</dcterms:modified>
  <cp:category/>
  <cp:version/>
  <cp:contentType/>
  <cp:contentStatus/>
</cp:coreProperties>
</file>